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10.32.3.50\Centro_Doc\BANCO DE DATOS\CARPETAS BCO DE DATOS\INTERMEDIACION FINANCIERA Y SEGUROS\ENTIDADES FINANCIERAS\"/>
    </mc:Choice>
  </mc:AlternateContent>
  <xr:revisionPtr revIDLastSave="0" documentId="13_ncr:1_{187DBEDD-1C3E-4BA1-B27E-1F8BAB5AA73C}" xr6:coauthVersionLast="47" xr6:coauthVersionMax="47" xr10:uidLastSave="{00000000-0000-0000-0000-000000000000}"/>
  <bookViews>
    <workbookView xWindow="744" yWindow="792" windowWidth="17100" windowHeight="9888" xr2:uid="{00000000-000D-0000-FFFF-FFFF00000000}"/>
  </bookViews>
  <sheets>
    <sheet name="FIN_PT" sheetId="1" r:id="rId1"/>
    <sheet name="Ficha técnica" sheetId="2" r:id="rId2"/>
  </sheets>
  <calcPr calcId="181029"/>
</workbook>
</file>

<file path=xl/calcChain.xml><?xml version="1.0" encoding="utf-8"?>
<calcChain xmlns="http://schemas.openxmlformats.org/spreadsheetml/2006/main">
  <c r="H12" i="1" l="1"/>
  <c r="H8" i="1"/>
  <c r="H11" i="1"/>
  <c r="H7" i="1"/>
  <c r="H10" i="1"/>
  <c r="H6" i="1"/>
  <c r="H14" i="1" s="1"/>
  <c r="J10" i="1"/>
  <c r="J11" i="1"/>
  <c r="J12" i="1"/>
  <c r="J6" i="1"/>
  <c r="J7" i="1"/>
  <c r="J8" i="1"/>
  <c r="I9" i="1"/>
  <c r="I5" i="1"/>
  <c r="G12" i="1"/>
  <c r="G11" i="1"/>
  <c r="G10" i="1"/>
  <c r="AG9" i="1"/>
  <c r="S9" i="1"/>
  <c r="G9" i="1"/>
  <c r="G8" i="1"/>
  <c r="G7" i="1"/>
  <c r="G6" i="1"/>
  <c r="AG5" i="1"/>
  <c r="S5" i="1"/>
  <c r="G5" i="1"/>
  <c r="H9" i="1" l="1"/>
  <c r="H16" i="1"/>
  <c r="H5" i="1"/>
  <c r="H13" i="1" s="1"/>
  <c r="H15" i="1"/>
  <c r="J5" i="1"/>
  <c r="I13" i="1"/>
  <c r="J9" i="1"/>
  <c r="J13" i="1" l="1"/>
</calcChain>
</file>

<file path=xl/sharedStrings.xml><?xml version="1.0" encoding="utf-8"?>
<sst xmlns="http://schemas.openxmlformats.org/spreadsheetml/2006/main" count="129" uniqueCount="53">
  <si>
    <t xml:space="preserve"> Jurisdicción y Sector</t>
  </si>
  <si>
    <t>1er. trimestre</t>
  </si>
  <si>
    <t>4to.  trimestre</t>
  </si>
  <si>
    <t>2do. trimestre</t>
  </si>
  <si>
    <t>Total país (millones de pesos)</t>
  </si>
  <si>
    <t>Sector público no financiero (moneda nacional)</t>
  </si>
  <si>
    <t>Sector privado no financiero (moneda nacional)</t>
  </si>
  <si>
    <t>Sector público y privado (moneda extranjera)</t>
  </si>
  <si>
    <t>Ciudad de Buenos Aires (millones de pesos)</t>
  </si>
  <si>
    <t>Participación relativa de la Ciudad de Buenos Aires en el total  país (%)</t>
  </si>
  <si>
    <r>
      <rPr>
        <sz val="8"/>
        <color theme="1"/>
        <rFont val="Arial"/>
        <family val="2"/>
      </rPr>
      <t>1</t>
    </r>
    <r>
      <rPr>
        <sz val="8"/>
        <color theme="1"/>
        <rFont val="Arial"/>
        <family val="2"/>
      </rPr>
      <t>Los saldos en moneda extranjera informados por cada entidad financiera, expresados en dólares estadounidenses, se convierten a pesos utilizando el tipo de cambio de referencia.</t>
    </r>
  </si>
  <si>
    <t xml:space="preserve">FICHA TECNICA </t>
  </si>
  <si>
    <t>Archivo</t>
  </si>
  <si>
    <t>FIN_PT</t>
  </si>
  <si>
    <t xml:space="preserve">Área Temática </t>
  </si>
  <si>
    <t>Intermediación Financiera y Seguros</t>
  </si>
  <si>
    <t xml:space="preserve">Tema </t>
  </si>
  <si>
    <t>Entidades Financieras</t>
  </si>
  <si>
    <t>Subtema</t>
  </si>
  <si>
    <t>No corresponde</t>
  </si>
  <si>
    <t>Serie</t>
  </si>
  <si>
    <t>Objetivo</t>
  </si>
  <si>
    <t>Presentar la evolución de los préstamos del sistema financiero nacional</t>
  </si>
  <si>
    <t>Variable 1</t>
  </si>
  <si>
    <t>Préstamos total del país</t>
  </si>
  <si>
    <t xml:space="preserve">Definición Operativa </t>
  </si>
  <si>
    <t>Corresponde al total de los prétamos otorgados  por todos los bancos del territorio nacional discriminado por destino del préstamo.</t>
  </si>
  <si>
    <t>Unidad de Medida</t>
  </si>
  <si>
    <t>Millones de pesos</t>
  </si>
  <si>
    <t>Método de Cálculo (formula)</t>
  </si>
  <si>
    <t>No aplica</t>
  </si>
  <si>
    <t>Variable 2</t>
  </si>
  <si>
    <t>Préstamos en la Ciudad de Buenos Aires</t>
  </si>
  <si>
    <t>Variable 3</t>
  </si>
  <si>
    <t>Participación relativa de la CABA en el total del país</t>
  </si>
  <si>
    <t>Es el resultado del cociente entre los prestamos del sistema financiero nacional y los prestamos de la CABA multiplicado por 100</t>
  </si>
  <si>
    <t>Prestamos CABA/Prestamos País*100</t>
  </si>
  <si>
    <t>Periodicidad de Recepción (secundaria)</t>
  </si>
  <si>
    <t>Trimestral</t>
  </si>
  <si>
    <t>periodicidad de recolección (primaria)</t>
  </si>
  <si>
    <t xml:space="preserve">Periodicidad de Difusión </t>
  </si>
  <si>
    <t>Fuente</t>
  </si>
  <si>
    <t>Monto de préstamos del sistema financiero (en millones de pesos)</t>
  </si>
  <si>
    <t>2023*</t>
  </si>
  <si>
    <r>
      <t xml:space="preserve">Préstamos </t>
    </r>
    <r>
      <rPr>
        <vertAlign val="superscript"/>
        <sz val="9"/>
        <color theme="1"/>
        <rFont val="Arial"/>
        <family val="2"/>
      </rPr>
      <t>1</t>
    </r>
  </si>
  <si>
    <r>
      <t xml:space="preserve">2do. </t>
    </r>
    <r>
      <rPr>
        <sz val="9"/>
        <color theme="1"/>
        <rFont val="@Batang"/>
      </rPr>
      <t>t</t>
    </r>
    <r>
      <rPr>
        <sz val="9"/>
        <color theme="1"/>
        <rFont val="Arial"/>
        <family val="2"/>
      </rPr>
      <t>rimestre</t>
    </r>
  </si>
  <si>
    <r>
      <t xml:space="preserve">3er. </t>
    </r>
    <r>
      <rPr>
        <sz val="9"/>
        <color theme="1"/>
        <rFont val="@Batang"/>
      </rPr>
      <t xml:space="preserve"> t</t>
    </r>
    <r>
      <rPr>
        <sz val="9"/>
        <color theme="1"/>
        <rFont val="Arial"/>
        <family val="2"/>
      </rPr>
      <t>rimestre</t>
    </r>
  </si>
  <si>
    <r>
      <t xml:space="preserve">4to. </t>
    </r>
    <r>
      <rPr>
        <sz val="9"/>
        <color theme="1"/>
        <rFont val="@Batang"/>
      </rPr>
      <t xml:space="preserve"> t</t>
    </r>
    <r>
      <rPr>
        <sz val="9"/>
        <color theme="1"/>
        <rFont val="Arial"/>
        <family val="2"/>
      </rPr>
      <t>rimestre</t>
    </r>
  </si>
  <si>
    <r>
      <t>Fuente</t>
    </r>
    <r>
      <rPr>
        <sz val="8"/>
        <color theme="1"/>
        <rFont val="Arial"/>
        <family val="2"/>
      </rPr>
      <t>: Instituto de Estadística y Censos de la Ciudad Autónoma de Buenos Aires (Jefatura de Gabinete de Ministros - GCBA) sobre la base de datos del Banco Central de la República Argentina. Boletín estadístico.</t>
    </r>
  </si>
  <si>
    <t>Instituto de Estadística y Censos de la Ciudad Autónoma de Buenos Aires (Jefatura de Gabinete de Ministros - GCBA) sobre la base de datos del Banco Central de la República Argentina. Boletín estadístico.</t>
  </si>
  <si>
    <t>Corresponde al total de los prétamos otorgados  por todos los bancos ubicados en la CABA discriminado por destino del préstamo. Incluye los adelantos en cuenta corriente, documentos descontados, Préstamos hipotecarios, prendarios, personales, a titulares del sistema de tarjetas de crédito, y otros préstamos en efectivo no comprendidos en los anteriores, nominados en pesos y dólares estadounidenses, valuados al tipo de cambio de referencia (Ubicación de la información del cambio de referencia</t>
  </si>
  <si>
    <t>Préstamos por jurisdicción y sector y participación relativa de la Ciudad en el total del país. Total país y Ciudad de Buenos Aires. 1er. trimestre de 2009/1er. trimestre de 2025.</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</si>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</sst>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_ ;_ * \-#,##0_ ;_ * &quot;-&quot;??_ ;_ @_ "/>
    <numFmt numFmtId="165" formatCode="0.0"/>
    <numFmt numFmtId="166" formatCode="#,##0.0"/>
    <numFmt numFmtId="167" formatCode="_ * #,##0.0_ ;_ * \-#,##0.0_ ;_ * &quot;-&quot;??_ ;_ @_ "/>
    <numFmt numFmtId="168" formatCode="0.0000"/>
  </numFmts>
  <fonts count="18" x14ac:knownFonts="1">
    <font>
      <sz val="10"/>
      <color rgb="FF000000"/>
      <name val="Arial"/>
    </font>
    <font>
      <sz val="10"/>
      <name val="Arial"/>
      <family val="2"/>
    </font>
    <font>
      <sz val="10"/>
      <color theme="1"/>
      <name val="Arial"/>
      <family val="2"/>
    </font>
    <font>
      <sz val="9"/>
      <color theme="1"/>
      <name val="Arial"/>
      <family val="2"/>
    </font>
    <font>
      <sz val="10"/>
      <name val="Arial"/>
      <family val="2"/>
    </font>
    <font>
      <b/>
      <sz val="10"/>
      <color theme="1"/>
      <name val="Arial"/>
      <family val="2"/>
    </font>
    <font>
      <b/>
      <sz val="9"/>
      <color theme="1"/>
      <name val="Arial"/>
      <family val="2"/>
    </font>
    <font>
      <vertAlign val="superscript"/>
      <sz val="8"/>
      <color theme="1"/>
      <name val="Arial"/>
      <family val="2"/>
    </font>
    <font>
      <b/>
      <sz val="8"/>
      <color theme="1"/>
      <name val="Arial"/>
      <family val="2"/>
    </font>
    <font>
      <sz val="8"/>
      <color theme="1"/>
      <name val="Arial"/>
      <family val="2"/>
    </font>
    <font>
      <b/>
      <sz val="14"/>
      <color theme="1"/>
      <name val="Arial"/>
      <family val="2"/>
    </font>
    <font>
      <b/>
      <sz val="11"/>
      <color theme="1"/>
      <name val="Arial"/>
      <family val="2"/>
    </font>
    <font>
      <vertAlign val="superscript"/>
      <sz val="9"/>
      <color theme="1"/>
      <name val="Arial"/>
      <family val="2"/>
    </font>
    <font>
      <sz val="10"/>
      <color rgb="FF000000"/>
      <name val="Arial"/>
      <family val="2"/>
    </font>
    <font>
      <sz val="10"/>
      <color rgb="FF000000"/>
      <name val="Arial"/>
      <family val="2"/>
    </font>
    <font>
      <sz val="9"/>
      <name val="Arial"/>
      <family val="2"/>
    </font>
    <font>
      <sz val="9"/>
      <color rgb="FF000000"/>
      <name val="Arial"/>
      <family val="2"/>
    </font>
    <font>
      <sz val="9"/>
      <color theme="1"/>
      <name val="@Batang"/>
    </font>
  </fonts>
  <fills count="5">
    <fill>
      <patternFill patternType="none"/>
    </fill>
    <fill>
      <patternFill patternType="gray125"/>
    </fill>
    <fill>
      <patternFill patternType="solid">
        <fgColor theme="0"/>
        <bgColor theme="0"/>
      </patternFill>
    </fill>
    <fill>
      <patternFill patternType="solid">
        <fgColor theme="0"/>
        <bgColor rgb="FFFFFFFF"/>
      </patternFill>
    </fill>
    <fill>
      <patternFill patternType="solid">
        <fgColor theme="0"/>
        <bgColor indexed="64"/>
      </patternFill>
    </fill>
  </fills>
  <borders count="25">
    <border>
      <left/>
      <right/>
      <top/>
      <bottom/>
      <diagonal/>
    </border>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diagonal/>
    </border>
    <border>
      <left/>
      <right/>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thin">
        <color rgb="FF000000"/>
      </top>
      <bottom/>
      <diagonal/>
    </border>
    <border>
      <left/>
      <right style="medium">
        <color rgb="FF000000"/>
      </right>
      <top/>
      <bottom/>
      <diagonal/>
    </border>
  </borders>
  <cellStyleXfs count="4">
    <xf numFmtId="0" fontId="0" fillId="0" borderId="0"/>
    <xf numFmtId="0" fontId="14" fillId="0" borderId="5"/>
    <xf numFmtId="0" fontId="13" fillId="0" borderId="5"/>
    <xf numFmtId="0" fontId="14" fillId="0" borderId="5"/>
  </cellStyleXfs>
  <cellXfs count="80">
    <xf numFmtId="0" fontId="0" fillId="0" borderId="0" xfId="0"/>
    <xf numFmtId="0" fontId="2" fillId="2" borderId="1" xfId="0" applyFont="1" applyFill="1" applyBorder="1"/>
    <xf numFmtId="0" fontId="11" fillId="2" borderId="9" xfId="0" applyFont="1" applyFill="1" applyBorder="1" applyAlignment="1">
      <alignment horizontal="center" vertical="top"/>
    </xf>
    <xf numFmtId="0" fontId="11" fillId="2" borderId="9" xfId="0" applyFont="1" applyFill="1" applyBorder="1" applyAlignment="1">
      <alignment horizontal="center" vertical="center"/>
    </xf>
    <xf numFmtId="0" fontId="11" fillId="2" borderId="10" xfId="0" applyFont="1" applyFill="1" applyBorder="1" applyAlignment="1">
      <alignment vertical="center" wrapText="1"/>
    </xf>
    <xf numFmtId="0" fontId="2" fillId="2" borderId="11" xfId="0" applyFont="1" applyFill="1" applyBorder="1" applyAlignment="1">
      <alignment vertical="top" wrapText="1"/>
    </xf>
    <xf numFmtId="0" fontId="11" fillId="2" borderId="12" xfId="0" applyFont="1" applyFill="1" applyBorder="1" applyAlignment="1">
      <alignment vertical="center" wrapText="1"/>
    </xf>
    <xf numFmtId="0" fontId="2" fillId="2" borderId="13" xfId="0" applyFont="1" applyFill="1" applyBorder="1" applyAlignment="1">
      <alignment vertical="top" wrapText="1"/>
    </xf>
    <xf numFmtId="0" fontId="2" fillId="2" borderId="15" xfId="0" applyFont="1" applyFill="1" applyBorder="1" applyAlignment="1">
      <alignment vertical="top" wrapText="1"/>
    </xf>
    <xf numFmtId="0" fontId="11" fillId="2" borderId="14" xfId="0" applyFont="1" applyFill="1" applyBorder="1" applyAlignment="1">
      <alignment vertical="center" wrapText="1"/>
    </xf>
    <xf numFmtId="0" fontId="11" fillId="2" borderId="16" xfId="0" applyFont="1" applyFill="1" applyBorder="1" applyAlignment="1">
      <alignment vertical="center" wrapText="1"/>
    </xf>
    <xf numFmtId="0" fontId="5" fillId="2" borderId="17" xfId="0" applyFont="1" applyFill="1" applyBorder="1" applyAlignment="1">
      <alignment vertical="top" wrapText="1"/>
    </xf>
    <xf numFmtId="0" fontId="11" fillId="2" borderId="18" xfId="0" applyFont="1" applyFill="1" applyBorder="1" applyAlignment="1">
      <alignment vertical="center" wrapText="1"/>
    </xf>
    <xf numFmtId="0" fontId="2" fillId="2" borderId="19" xfId="0" applyFont="1" applyFill="1" applyBorder="1" applyAlignment="1">
      <alignment vertical="top" wrapText="1"/>
    </xf>
    <xf numFmtId="0" fontId="1" fillId="3" borderId="1" xfId="0" applyFont="1" applyFill="1" applyBorder="1" applyAlignment="1">
      <alignment vertical="top"/>
    </xf>
    <xf numFmtId="0" fontId="2" fillId="3" borderId="1" xfId="0" applyFont="1" applyFill="1" applyBorder="1"/>
    <xf numFmtId="3" fontId="2" fillId="3" borderId="1" xfId="0" applyNumberFormat="1" applyFont="1" applyFill="1" applyBorder="1"/>
    <xf numFmtId="0" fontId="0" fillId="4" borderId="0" xfId="0" applyFill="1"/>
    <xf numFmtId="0" fontId="3" fillId="3" borderId="4" xfId="0" applyFont="1" applyFill="1" applyBorder="1" applyAlignment="1">
      <alignment horizontal="center" vertical="center"/>
    </xf>
    <xf numFmtId="0" fontId="3" fillId="3" borderId="2" xfId="0" applyFont="1" applyFill="1" applyBorder="1" applyAlignment="1">
      <alignment horizontal="center" vertical="center"/>
    </xf>
    <xf numFmtId="0" fontId="6" fillId="3" borderId="1" xfId="0" applyFont="1" applyFill="1" applyBorder="1"/>
    <xf numFmtId="3" fontId="6" fillId="3" borderId="1" xfId="0" applyNumberFormat="1" applyFont="1" applyFill="1" applyBorder="1"/>
    <xf numFmtId="0" fontId="3" fillId="3" borderId="1" xfId="0" applyFont="1" applyFill="1" applyBorder="1"/>
    <xf numFmtId="3" fontId="3" fillId="3" borderId="1" xfId="0" applyNumberFormat="1" applyFont="1" applyFill="1" applyBorder="1"/>
    <xf numFmtId="164" fontId="3" fillId="3" borderId="1" xfId="0" applyNumberFormat="1" applyFont="1" applyFill="1" applyBorder="1"/>
    <xf numFmtId="0" fontId="3" fillId="3" borderId="2" xfId="0" applyFont="1" applyFill="1" applyBorder="1"/>
    <xf numFmtId="3" fontId="3" fillId="3" borderId="2" xfId="0" applyNumberFormat="1" applyFont="1" applyFill="1" applyBorder="1"/>
    <xf numFmtId="164" fontId="3" fillId="3" borderId="2" xfId="0" applyNumberFormat="1" applyFont="1" applyFill="1" applyBorder="1"/>
    <xf numFmtId="0" fontId="3" fillId="3" borderId="1" xfId="0" applyFont="1" applyFill="1" applyBorder="1" applyAlignment="1">
      <alignment horizontal="left"/>
    </xf>
    <xf numFmtId="0" fontId="3" fillId="3" borderId="2" xfId="0" applyFont="1" applyFill="1" applyBorder="1" applyAlignment="1">
      <alignment horizontal="left"/>
    </xf>
    <xf numFmtId="0" fontId="6" fillId="3" borderId="1" xfId="0" applyFont="1" applyFill="1" applyBorder="1" applyAlignment="1">
      <alignment wrapText="1"/>
    </xf>
    <xf numFmtId="165" fontId="6" fillId="3" borderId="1" xfId="0" applyNumberFormat="1" applyFont="1" applyFill="1" applyBorder="1"/>
    <xf numFmtId="166" fontId="6" fillId="3" borderId="1" xfId="0" applyNumberFormat="1" applyFont="1" applyFill="1" applyBorder="1"/>
    <xf numFmtId="165" fontId="3" fillId="3" borderId="1" xfId="0" applyNumberFormat="1" applyFont="1" applyFill="1" applyBorder="1"/>
    <xf numFmtId="166" fontId="3" fillId="3" borderId="1" xfId="0" applyNumberFormat="1" applyFont="1" applyFill="1" applyBorder="1"/>
    <xf numFmtId="165" fontId="3" fillId="3" borderId="2" xfId="0" applyNumberFormat="1" applyFont="1" applyFill="1" applyBorder="1"/>
    <xf numFmtId="166" fontId="3" fillId="3" borderId="2" xfId="0" applyNumberFormat="1" applyFont="1" applyFill="1" applyBorder="1"/>
    <xf numFmtId="0" fontId="7" fillId="3" borderId="1" xfId="0" applyFont="1" applyFill="1" applyBorder="1" applyAlignment="1">
      <alignment vertical="center"/>
    </xf>
    <xf numFmtId="0" fontId="2" fillId="3" borderId="1" xfId="0" applyFont="1" applyFill="1" applyBorder="1" applyAlignment="1">
      <alignment wrapText="1"/>
    </xf>
    <xf numFmtId="167" fontId="2" fillId="3" borderId="1" xfId="0" applyNumberFormat="1" applyFont="1" applyFill="1" applyBorder="1"/>
    <xf numFmtId="0" fontId="8" fillId="3" borderId="1" xfId="0" applyFont="1" applyFill="1" applyBorder="1" applyAlignment="1">
      <alignment vertical="center"/>
    </xf>
    <xf numFmtId="0" fontId="9" fillId="3" borderId="1" xfId="0" applyFont="1" applyFill="1" applyBorder="1"/>
    <xf numFmtId="2" fontId="3" fillId="3" borderId="1" xfId="0" applyNumberFormat="1" applyFont="1" applyFill="1" applyBorder="1"/>
    <xf numFmtId="2" fontId="2" fillId="3" borderId="1" xfId="0" applyNumberFormat="1" applyFont="1" applyFill="1" applyBorder="1"/>
    <xf numFmtId="168" fontId="2" fillId="3" borderId="1" xfId="0" applyNumberFormat="1" applyFont="1" applyFill="1" applyBorder="1"/>
    <xf numFmtId="0" fontId="3" fillId="3" borderId="6" xfId="0" applyFont="1" applyFill="1" applyBorder="1" applyAlignment="1">
      <alignment horizontal="center" vertical="center"/>
    </xf>
    <xf numFmtId="0" fontId="11" fillId="2" borderId="23" xfId="0" applyFont="1" applyFill="1" applyBorder="1" applyAlignment="1">
      <alignment horizontal="left" vertical="center"/>
    </xf>
    <xf numFmtId="0" fontId="2" fillId="2" borderId="24" xfId="0" applyFont="1" applyFill="1" applyBorder="1" applyAlignment="1">
      <alignment vertical="top" wrapText="1"/>
    </xf>
    <xf numFmtId="0" fontId="13" fillId="0" borderId="22" xfId="0" applyFont="1" applyBorder="1" applyAlignment="1">
      <alignment wrapText="1"/>
    </xf>
    <xf numFmtId="3" fontId="0" fillId="4" borderId="0" xfId="0" applyNumberFormat="1" applyFill="1"/>
    <xf numFmtId="3" fontId="3" fillId="3" borderId="5" xfId="3" applyNumberFormat="1" applyFont="1" applyFill="1"/>
    <xf numFmtId="0" fontId="2" fillId="3" borderId="5" xfId="0" applyFont="1" applyFill="1" applyBorder="1" applyAlignment="1">
      <alignment vertical="top"/>
    </xf>
    <xf numFmtId="0" fontId="2" fillId="3" borderId="5" xfId="0" applyFont="1" applyFill="1" applyBorder="1"/>
    <xf numFmtId="3" fontId="2" fillId="3" borderId="5" xfId="0" applyNumberFormat="1" applyFont="1" applyFill="1" applyBorder="1"/>
    <xf numFmtId="0" fontId="2" fillId="3" borderId="5" xfId="0" applyFont="1" applyFill="1" applyBorder="1" applyAlignment="1">
      <alignment horizontal="center"/>
    </xf>
    <xf numFmtId="0" fontId="0" fillId="4" borderId="5" xfId="0" applyFill="1" applyBorder="1"/>
    <xf numFmtId="0" fontId="3" fillId="3" borderId="4" xfId="0" applyFont="1" applyFill="1" applyBorder="1"/>
    <xf numFmtId="0" fontId="16" fillId="4" borderId="0" xfId="0" applyFont="1" applyFill="1"/>
    <xf numFmtId="0" fontId="3" fillId="3" borderId="4" xfId="0" applyFont="1" applyFill="1" applyBorder="1" applyAlignment="1">
      <alignment horizontal="center"/>
    </xf>
    <xf numFmtId="0" fontId="3" fillId="3" borderId="6" xfId="0" applyFont="1" applyFill="1" applyBorder="1"/>
    <xf numFmtId="0" fontId="16" fillId="4" borderId="20" xfId="0" applyFont="1" applyFill="1" applyBorder="1"/>
    <xf numFmtId="0" fontId="0" fillId="4" borderId="20" xfId="0" applyFill="1" applyBorder="1"/>
    <xf numFmtId="0" fontId="6" fillId="3" borderId="5" xfId="0" applyFont="1" applyFill="1" applyBorder="1" applyAlignment="1">
      <alignment horizontal="center" vertical="center"/>
    </xf>
    <xf numFmtId="0" fontId="3" fillId="3" borderId="5" xfId="0" applyFont="1" applyFill="1" applyBorder="1"/>
    <xf numFmtId="0" fontId="16" fillId="4" borderId="5" xfId="0" applyFont="1" applyFill="1" applyBorder="1"/>
    <xf numFmtId="0" fontId="0" fillId="4" borderId="21" xfId="0" applyFill="1" applyBorder="1"/>
    <xf numFmtId="0" fontId="0" fillId="4" borderId="21" xfId="0" applyFill="1" applyBorder="1" applyAlignment="1">
      <alignment horizontal="center"/>
    </xf>
    <xf numFmtId="0" fontId="3" fillId="3" borderId="3" xfId="0" applyFont="1" applyFill="1" applyBorder="1" applyAlignment="1">
      <alignment horizontal="center" vertical="center" wrapText="1"/>
    </xf>
    <xf numFmtId="0" fontId="15" fillId="4" borderId="5" xfId="0" applyFont="1" applyFill="1" applyBorder="1"/>
    <xf numFmtId="0" fontId="15" fillId="4" borderId="6" xfId="0" applyFont="1" applyFill="1" applyBorder="1"/>
    <xf numFmtId="0" fontId="3" fillId="3" borderId="6" xfId="0" applyFont="1" applyFill="1" applyBorder="1" applyAlignment="1">
      <alignment horizontal="center" vertical="center" wrapText="1"/>
    </xf>
    <xf numFmtId="0" fontId="3" fillId="3" borderId="20" xfId="0" applyFont="1" applyFill="1" applyBorder="1" applyAlignment="1">
      <alignment horizontal="center"/>
    </xf>
    <xf numFmtId="0" fontId="3" fillId="3" borderId="21" xfId="0" applyFont="1" applyFill="1" applyBorder="1" applyAlignment="1">
      <alignment horizontal="center" vertical="center" wrapText="1"/>
    </xf>
    <xf numFmtId="0" fontId="3" fillId="3" borderId="6" xfId="0" applyFont="1" applyFill="1" applyBorder="1" applyAlignment="1">
      <alignment horizontal="center"/>
    </xf>
    <xf numFmtId="0" fontId="3" fillId="3" borderId="6" xfId="0" applyFont="1" applyFill="1" applyBorder="1" applyAlignment="1">
      <alignment horizontal="center" vertical="center"/>
    </xf>
    <xf numFmtId="0" fontId="16" fillId="4" borderId="20" xfId="0" applyFont="1" applyFill="1" applyBorder="1" applyAlignment="1">
      <alignment horizontal="center" wrapText="1"/>
    </xf>
    <xf numFmtId="0" fontId="16" fillId="4" borderId="20" xfId="0" applyFont="1" applyFill="1" applyBorder="1" applyAlignment="1">
      <alignment horizontal="center"/>
    </xf>
    <xf numFmtId="0" fontId="16" fillId="4" borderId="21" xfId="0" applyFont="1" applyFill="1" applyBorder="1" applyAlignment="1">
      <alignment horizontal="center" wrapText="1"/>
    </xf>
    <xf numFmtId="0" fontId="10" fillId="2" borderId="7" xfId="0" applyFont="1" applyFill="1" applyBorder="1" applyAlignment="1">
      <alignment horizontal="center" vertical="center"/>
    </xf>
    <xf numFmtId="0" fontId="4" fillId="0" borderId="8" xfId="0" applyFont="1" applyBorder="1"/>
  </cellXfs>
  <cellStyles count="4">
    <cellStyle name="Normal" xfId="0" builtinId="0"/>
    <cellStyle name="Normal 2" xfId="2" xr:uid="{00000000-0005-0000-0000-000001000000}"/>
    <cellStyle name="Normal 3" xfId="1"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1000"/>
  <sheetViews>
    <sheetView tabSelected="1" workbookViewId="0">
      <pane xSplit="1" topLeftCell="B1" activePane="topRight" state="frozen"/>
      <selection pane="topRight"/>
    </sheetView>
  </sheetViews>
  <sheetFormatPr baseColWidth="10" defaultColWidth="11.44140625" defaultRowHeight="15" customHeight="1" x14ac:dyDescent="0.25"/>
  <cols>
    <col min="1" max="1" width="37.33203125" style="17" customWidth="1"/>
    <col min="2" max="5" width="12.6640625" style="17" customWidth="1"/>
    <col min="6" max="6" width="0.88671875" style="17" customWidth="1"/>
    <col min="7" max="10" width="12.6640625" style="17" customWidth="1"/>
    <col min="11" max="11" width="0.88671875" style="17" customWidth="1"/>
    <col min="12" max="15" width="12.6640625" style="17" customWidth="1"/>
    <col min="16" max="16" width="0.88671875" style="17" customWidth="1"/>
    <col min="17" max="20" width="12.6640625" style="17" customWidth="1"/>
    <col min="21" max="21" width="1" style="17" customWidth="1"/>
    <col min="22" max="25" width="12.6640625" style="17" customWidth="1"/>
    <col min="26" max="26" width="0.88671875" style="17" customWidth="1"/>
    <col min="27" max="30" width="12.6640625" style="17" customWidth="1"/>
    <col min="31" max="31" width="1" style="17" customWidth="1"/>
    <col min="32" max="35" width="12.6640625" style="17" customWidth="1"/>
    <col min="36" max="36" width="1" style="17" customWidth="1"/>
    <col min="37" max="40" width="12.6640625" style="17" customWidth="1"/>
    <col min="41" max="41" width="1.109375" style="17" customWidth="1"/>
    <col min="42" max="44" width="12.6640625" style="17" customWidth="1"/>
    <col min="45" max="45" width="11.6640625" style="17" customWidth="1"/>
    <col min="46" max="46" width="1.109375" style="17" customWidth="1"/>
    <col min="47" max="47" width="11.44140625" style="17" customWidth="1"/>
    <col min="48" max="49" width="11.6640625" style="17" customWidth="1"/>
    <col min="50" max="50" width="11.44140625" style="17" customWidth="1"/>
    <col min="51" max="51" width="1.109375" style="17" customWidth="1"/>
    <col min="52" max="52" width="11.44140625" style="17" customWidth="1"/>
    <col min="53" max="53" width="12.6640625" style="17" customWidth="1"/>
    <col min="54" max="55" width="11.44140625" style="17" customWidth="1"/>
    <col min="56" max="56" width="1.109375" style="17" customWidth="1"/>
    <col min="57" max="60" width="11.44140625" style="17" customWidth="1"/>
    <col min="61" max="61" width="1" style="17" customWidth="1"/>
    <col min="62" max="62" width="11.44140625" style="17" customWidth="1"/>
    <col min="63" max="65" width="12.109375" style="17" customWidth="1"/>
    <col min="66" max="66" width="0.88671875" style="17" customWidth="1"/>
    <col min="67" max="67" width="11.44140625" style="17" customWidth="1"/>
    <col min="68" max="69" width="12.44140625" style="17" bestFit="1" customWidth="1"/>
    <col min="70" max="70" width="12.44140625" style="17" customWidth="1"/>
    <col min="71" max="71" width="0.88671875" style="17" customWidth="1"/>
    <col min="72" max="75" width="12.44140625" style="17" customWidth="1"/>
    <col min="76" max="76" width="1.33203125" style="17" customWidth="1"/>
    <col min="77" max="80" width="11.44140625" style="17"/>
    <col min="81" max="81" width="1.33203125" style="17" customWidth="1"/>
    <col min="82" max="16384" width="11.44140625" style="17"/>
  </cols>
  <sheetData>
    <row r="1" spans="1:82" ht="12" customHeight="1" x14ac:dyDescent="0.25">
      <c r="A1" s="14" t="s">
        <v>51</v>
      </c>
      <c r="B1" s="51"/>
      <c r="C1" s="51"/>
      <c r="D1" s="52"/>
      <c r="E1" s="52"/>
      <c r="F1" s="52"/>
      <c r="G1" s="52"/>
      <c r="H1" s="52"/>
      <c r="I1" s="52"/>
      <c r="J1" s="52"/>
      <c r="K1" s="52"/>
      <c r="L1" s="52"/>
      <c r="M1" s="52"/>
      <c r="N1" s="52"/>
      <c r="O1" s="52"/>
      <c r="P1" s="52"/>
      <c r="Q1" s="53"/>
      <c r="R1" s="52"/>
      <c r="S1" s="52"/>
      <c r="T1" s="52"/>
      <c r="U1" s="52"/>
      <c r="V1" s="52"/>
      <c r="W1" s="52"/>
      <c r="X1" s="52"/>
      <c r="Y1" s="52"/>
      <c r="Z1" s="52"/>
      <c r="AA1" s="52"/>
      <c r="AB1" s="52"/>
      <c r="AC1" s="52"/>
      <c r="AD1" s="52"/>
      <c r="AE1" s="52"/>
      <c r="AF1" s="52"/>
      <c r="AG1" s="52"/>
      <c r="AH1" s="52"/>
      <c r="AI1" s="54"/>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5"/>
      <c r="BO1" s="55"/>
      <c r="BP1" s="55"/>
      <c r="BQ1" s="55"/>
      <c r="BR1" s="55"/>
      <c r="BS1" s="55"/>
      <c r="BT1" s="55"/>
      <c r="BU1" s="55"/>
      <c r="BV1" s="55"/>
      <c r="BW1" s="55"/>
      <c r="BX1" s="55"/>
      <c r="BY1" s="55"/>
      <c r="BZ1" s="61"/>
      <c r="CA1" s="61"/>
      <c r="CB1" s="61"/>
      <c r="CC1" s="61"/>
      <c r="CD1" s="61"/>
    </row>
    <row r="2" spans="1:82" ht="12.75" customHeight="1" x14ac:dyDescent="0.25">
      <c r="A2" s="67" t="s">
        <v>0</v>
      </c>
      <c r="B2" s="72" t="s">
        <v>44</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65"/>
      <c r="CA2" s="65"/>
      <c r="CB2" s="61"/>
      <c r="CC2" s="65"/>
      <c r="CD2" s="65"/>
    </row>
    <row r="3" spans="1:82" ht="12" customHeight="1" x14ac:dyDescent="0.25">
      <c r="A3" s="68"/>
      <c r="B3" s="70">
        <v>2009</v>
      </c>
      <c r="C3" s="69"/>
      <c r="D3" s="69"/>
      <c r="E3" s="69"/>
      <c r="F3" s="62"/>
      <c r="G3" s="70">
        <v>2010</v>
      </c>
      <c r="H3" s="69"/>
      <c r="I3" s="69"/>
      <c r="J3" s="69"/>
      <c r="K3" s="63"/>
      <c r="L3" s="70">
        <v>2011</v>
      </c>
      <c r="M3" s="69"/>
      <c r="N3" s="69"/>
      <c r="O3" s="69"/>
      <c r="P3" s="63"/>
      <c r="Q3" s="70">
        <v>2012</v>
      </c>
      <c r="R3" s="69"/>
      <c r="S3" s="69"/>
      <c r="T3" s="69"/>
      <c r="U3" s="63"/>
      <c r="V3" s="70">
        <v>2013</v>
      </c>
      <c r="W3" s="69"/>
      <c r="X3" s="69"/>
      <c r="Y3" s="59"/>
      <c r="Z3" s="63"/>
      <c r="AA3" s="73">
        <v>2014</v>
      </c>
      <c r="AB3" s="69"/>
      <c r="AC3" s="69"/>
      <c r="AD3" s="69"/>
      <c r="AE3" s="63"/>
      <c r="AF3" s="73">
        <v>2015</v>
      </c>
      <c r="AG3" s="69"/>
      <c r="AH3" s="69"/>
      <c r="AI3" s="69"/>
      <c r="AJ3" s="59"/>
      <c r="AK3" s="73">
        <v>2016</v>
      </c>
      <c r="AL3" s="69"/>
      <c r="AM3" s="69"/>
      <c r="AN3" s="69"/>
      <c r="AO3" s="59"/>
      <c r="AP3" s="73">
        <v>2017</v>
      </c>
      <c r="AQ3" s="69"/>
      <c r="AR3" s="69"/>
      <c r="AS3" s="69"/>
      <c r="AT3" s="63"/>
      <c r="AU3" s="73">
        <v>2018</v>
      </c>
      <c r="AV3" s="69"/>
      <c r="AW3" s="69"/>
      <c r="AX3" s="69"/>
      <c r="AY3" s="63"/>
      <c r="AZ3" s="73">
        <v>2019</v>
      </c>
      <c r="BA3" s="69"/>
      <c r="BB3" s="69"/>
      <c r="BC3" s="69"/>
      <c r="BD3" s="63"/>
      <c r="BE3" s="74">
        <v>2020</v>
      </c>
      <c r="BF3" s="69"/>
      <c r="BG3" s="69"/>
      <c r="BH3" s="69"/>
      <c r="BI3" s="63"/>
      <c r="BJ3" s="71">
        <v>2021</v>
      </c>
      <c r="BK3" s="71"/>
      <c r="BL3" s="71"/>
      <c r="BM3" s="71"/>
      <c r="BN3" s="64"/>
      <c r="BO3" s="76">
        <v>2022</v>
      </c>
      <c r="BP3" s="76"/>
      <c r="BQ3" s="76"/>
      <c r="BR3" s="76"/>
      <c r="BS3" s="64"/>
      <c r="BT3" s="75" t="s">
        <v>43</v>
      </c>
      <c r="BU3" s="75"/>
      <c r="BV3" s="75"/>
      <c r="BW3" s="75"/>
      <c r="BX3" s="64"/>
      <c r="BY3" s="77">
        <v>2024</v>
      </c>
      <c r="BZ3" s="77"/>
      <c r="CA3" s="77"/>
      <c r="CB3" s="77"/>
      <c r="CD3" s="66" t="s">
        <v>52</v>
      </c>
    </row>
    <row r="4" spans="1:82" ht="12" customHeight="1" x14ac:dyDescent="0.25">
      <c r="A4" s="69"/>
      <c r="B4" s="18" t="s">
        <v>1</v>
      </c>
      <c r="C4" s="58" t="s">
        <v>45</v>
      </c>
      <c r="D4" s="56" t="s">
        <v>46</v>
      </c>
      <c r="E4" s="56" t="s">
        <v>2</v>
      </c>
      <c r="F4" s="22"/>
      <c r="G4" s="18" t="s">
        <v>1</v>
      </c>
      <c r="H4" s="58" t="s">
        <v>45</v>
      </c>
      <c r="I4" s="56" t="s">
        <v>46</v>
      </c>
      <c r="J4" s="56" t="s">
        <v>2</v>
      </c>
      <c r="K4" s="22"/>
      <c r="L4" s="18" t="s">
        <v>1</v>
      </c>
      <c r="M4" s="58" t="s">
        <v>45</v>
      </c>
      <c r="N4" s="56" t="s">
        <v>46</v>
      </c>
      <c r="O4" s="56" t="s">
        <v>2</v>
      </c>
      <c r="P4" s="22"/>
      <c r="Q4" s="18" t="s">
        <v>1</v>
      </c>
      <c r="R4" s="58" t="s">
        <v>45</v>
      </c>
      <c r="S4" s="56" t="s">
        <v>46</v>
      </c>
      <c r="T4" s="56" t="s">
        <v>2</v>
      </c>
      <c r="U4" s="22"/>
      <c r="V4" s="18" t="s">
        <v>1</v>
      </c>
      <c r="W4" s="58" t="s">
        <v>45</v>
      </c>
      <c r="X4" s="56" t="s">
        <v>46</v>
      </c>
      <c r="Y4" s="56" t="s">
        <v>2</v>
      </c>
      <c r="Z4" s="22"/>
      <c r="AA4" s="18" t="s">
        <v>1</v>
      </c>
      <c r="AB4" s="58" t="s">
        <v>45</v>
      </c>
      <c r="AC4" s="56" t="s">
        <v>46</v>
      </c>
      <c r="AD4" s="56" t="s">
        <v>2</v>
      </c>
      <c r="AE4" s="22"/>
      <c r="AF4" s="18" t="s">
        <v>1</v>
      </c>
      <c r="AG4" s="58" t="s">
        <v>45</v>
      </c>
      <c r="AH4" s="56" t="s">
        <v>46</v>
      </c>
      <c r="AI4" s="56" t="s">
        <v>2</v>
      </c>
      <c r="AJ4" s="22"/>
      <c r="AK4" s="18" t="s">
        <v>1</v>
      </c>
      <c r="AL4" s="58" t="s">
        <v>45</v>
      </c>
      <c r="AM4" s="56" t="s">
        <v>46</v>
      </c>
      <c r="AN4" s="56" t="s">
        <v>2</v>
      </c>
      <c r="AO4" s="22"/>
      <c r="AP4" s="19" t="s">
        <v>1</v>
      </c>
      <c r="AQ4" s="19" t="s">
        <v>45</v>
      </c>
      <c r="AR4" s="19" t="s">
        <v>46</v>
      </c>
      <c r="AS4" s="19" t="s">
        <v>47</v>
      </c>
      <c r="AT4" s="22"/>
      <c r="AU4" s="19" t="s">
        <v>1</v>
      </c>
      <c r="AV4" s="56" t="s">
        <v>3</v>
      </c>
      <c r="AW4" s="19" t="s">
        <v>46</v>
      </c>
      <c r="AX4" s="25" t="s">
        <v>2</v>
      </c>
      <c r="AY4" s="22"/>
      <c r="AZ4" s="19" t="s">
        <v>1</v>
      </c>
      <c r="BA4" s="56" t="s">
        <v>3</v>
      </c>
      <c r="BB4" s="19" t="s">
        <v>46</v>
      </c>
      <c r="BC4" s="25" t="s">
        <v>2</v>
      </c>
      <c r="BD4" s="22"/>
      <c r="BE4" s="19" t="s">
        <v>1</v>
      </c>
      <c r="BF4" s="56" t="s">
        <v>3</v>
      </c>
      <c r="BG4" s="19" t="s">
        <v>46</v>
      </c>
      <c r="BH4" s="25" t="s">
        <v>2</v>
      </c>
      <c r="BI4" s="22"/>
      <c r="BJ4" s="45" t="s">
        <v>1</v>
      </c>
      <c r="BK4" s="59" t="s">
        <v>3</v>
      </c>
      <c r="BL4" s="45" t="s">
        <v>46</v>
      </c>
      <c r="BM4" s="25" t="s">
        <v>2</v>
      </c>
      <c r="BN4" s="57"/>
      <c r="BO4" s="45" t="s">
        <v>1</v>
      </c>
      <c r="BP4" s="59" t="s">
        <v>3</v>
      </c>
      <c r="BQ4" s="45" t="s">
        <v>46</v>
      </c>
      <c r="BR4" s="45" t="s">
        <v>2</v>
      </c>
      <c r="BS4" s="57"/>
      <c r="BT4" s="45" t="s">
        <v>1</v>
      </c>
      <c r="BU4" s="59" t="s">
        <v>3</v>
      </c>
      <c r="BV4" s="45" t="s">
        <v>46</v>
      </c>
      <c r="BW4" s="45" t="s">
        <v>2</v>
      </c>
      <c r="BX4" s="57"/>
      <c r="BY4" s="45" t="s">
        <v>1</v>
      </c>
      <c r="BZ4" s="59" t="s">
        <v>3</v>
      </c>
      <c r="CA4" s="45" t="s">
        <v>46</v>
      </c>
      <c r="CB4" s="45" t="s">
        <v>2</v>
      </c>
      <c r="CD4" s="45" t="s">
        <v>1</v>
      </c>
    </row>
    <row r="5" spans="1:82" ht="12" customHeight="1" x14ac:dyDescent="0.25">
      <c r="A5" s="20" t="s">
        <v>4</v>
      </c>
      <c r="B5" s="21">
        <v>141471.97700000001</v>
      </c>
      <c r="C5" s="21">
        <v>146545.58900000001</v>
      </c>
      <c r="D5" s="21">
        <v>151308.63399999999</v>
      </c>
      <c r="E5" s="21">
        <v>159739.435</v>
      </c>
      <c r="F5" s="22"/>
      <c r="G5" s="21">
        <f>166000870*(1/1000)</f>
        <v>166000.87</v>
      </c>
      <c r="H5" s="21">
        <f t="shared" ref="H5:J5" si="0">SUM(H6:H8)</f>
        <v>180130.79300000001</v>
      </c>
      <c r="I5" s="21">
        <f t="shared" si="0"/>
        <v>195087.62200000003</v>
      </c>
      <c r="J5" s="21">
        <f t="shared" si="0"/>
        <v>217703.98599999998</v>
      </c>
      <c r="K5" s="22"/>
      <c r="L5" s="21">
        <v>231448.951</v>
      </c>
      <c r="M5" s="21">
        <v>261667.71599999999</v>
      </c>
      <c r="N5" s="21">
        <v>290345.86600000004</v>
      </c>
      <c r="O5" s="21">
        <v>314432.69400000002</v>
      </c>
      <c r="P5" s="22"/>
      <c r="Q5" s="21">
        <v>328484.78899999999</v>
      </c>
      <c r="R5" s="21">
        <v>348842.94500000001</v>
      </c>
      <c r="S5" s="21">
        <f>SUM(S6:S8)</f>
        <v>371580.54500000004</v>
      </c>
      <c r="T5" s="21">
        <v>412426.53</v>
      </c>
      <c r="U5" s="22"/>
      <c r="V5" s="21">
        <v>428189.62099999998</v>
      </c>
      <c r="W5" s="21">
        <v>459256.31099999999</v>
      </c>
      <c r="X5" s="21">
        <v>490784.61200000002</v>
      </c>
      <c r="Y5" s="21">
        <v>537193.93500000006</v>
      </c>
      <c r="Z5" s="22"/>
      <c r="AA5" s="21">
        <v>551846.59299999999</v>
      </c>
      <c r="AB5" s="21">
        <v>570420</v>
      </c>
      <c r="AC5" s="21">
        <v>597860.63400000008</v>
      </c>
      <c r="AD5" s="21">
        <v>638036</v>
      </c>
      <c r="AE5" s="22"/>
      <c r="AF5" s="21">
        <v>675629.73600000003</v>
      </c>
      <c r="AG5" s="21">
        <f>SUM(AG6:AG8)</f>
        <v>727263.09299999999</v>
      </c>
      <c r="AH5" s="21">
        <v>773240.67</v>
      </c>
      <c r="AI5" s="21">
        <v>875624.66599999997</v>
      </c>
      <c r="AJ5" s="22"/>
      <c r="AK5" s="21">
        <v>892038.29299999995</v>
      </c>
      <c r="AL5" s="21">
        <v>957774.58200000005</v>
      </c>
      <c r="AM5" s="21">
        <v>1014041.515</v>
      </c>
      <c r="AN5" s="21">
        <v>1104603.2490000001</v>
      </c>
      <c r="AO5" s="22"/>
      <c r="AP5" s="21">
        <v>1159077.27</v>
      </c>
      <c r="AQ5" s="21">
        <v>1287492.254</v>
      </c>
      <c r="AR5" s="21">
        <v>1445513.703</v>
      </c>
      <c r="AS5" s="21">
        <v>1641844.892</v>
      </c>
      <c r="AT5" s="22"/>
      <c r="AU5" s="21">
        <v>1781751.2069999999</v>
      </c>
      <c r="AV5" s="21">
        <v>2039877.4990000001</v>
      </c>
      <c r="AW5" s="21">
        <v>2260278.0890000002</v>
      </c>
      <c r="AX5" s="21">
        <v>2161973.088</v>
      </c>
      <c r="AY5" s="22"/>
      <c r="AZ5" s="21">
        <v>2236763.426</v>
      </c>
      <c r="BA5" s="21">
        <v>2237407.1869999999</v>
      </c>
      <c r="BB5" s="21">
        <v>2458476</v>
      </c>
      <c r="BC5" s="21">
        <v>2550712.2250000001</v>
      </c>
      <c r="BD5" s="22"/>
      <c r="BE5" s="21">
        <v>2632192.838</v>
      </c>
      <c r="BF5" s="21">
        <v>2826419.429</v>
      </c>
      <c r="BG5" s="21">
        <v>2982901.6140000001</v>
      </c>
      <c r="BH5" s="21">
        <v>3290472.47</v>
      </c>
      <c r="BI5" s="22"/>
      <c r="BJ5" s="21">
        <v>3423750.7119999998</v>
      </c>
      <c r="BK5" s="21">
        <v>3671868.551</v>
      </c>
      <c r="BL5" s="21">
        <v>4012953</v>
      </c>
      <c r="BM5" s="21">
        <v>4625579.085</v>
      </c>
      <c r="BN5" s="57"/>
      <c r="BO5" s="21">
        <v>5031630</v>
      </c>
      <c r="BP5" s="21">
        <v>5946223</v>
      </c>
      <c r="BQ5" s="21">
        <v>6599935</v>
      </c>
      <c r="BR5" s="21">
        <v>7637945</v>
      </c>
      <c r="BS5" s="57"/>
      <c r="BT5" s="21">
        <v>8953735</v>
      </c>
      <c r="BU5" s="21">
        <v>11307544</v>
      </c>
      <c r="BV5" s="21">
        <v>14211370</v>
      </c>
      <c r="BW5" s="21">
        <v>19060243</v>
      </c>
      <c r="BX5" s="57"/>
      <c r="BY5" s="21">
        <v>24344864</v>
      </c>
      <c r="BZ5" s="21">
        <v>34994138.674000002</v>
      </c>
      <c r="CA5" s="21">
        <v>49330047.182999998</v>
      </c>
      <c r="CB5" s="21">
        <v>65887846.832999997</v>
      </c>
      <c r="CD5" s="21">
        <v>80275396.385000005</v>
      </c>
    </row>
    <row r="6" spans="1:82" ht="12" customHeight="1" x14ac:dyDescent="0.25">
      <c r="A6" s="22" t="s">
        <v>5</v>
      </c>
      <c r="B6" s="23">
        <v>9246.1550000000007</v>
      </c>
      <c r="C6" s="23">
        <v>11321.013000000001</v>
      </c>
      <c r="D6" s="23">
        <v>16590.044000000002</v>
      </c>
      <c r="E6" s="23">
        <v>17650.757000000001</v>
      </c>
      <c r="F6" s="22"/>
      <c r="G6" s="23">
        <f>18880664*(1/1000)</f>
        <v>18880.664000000001</v>
      </c>
      <c r="H6" s="23">
        <f>19938934/1000</f>
        <v>19938.934000000001</v>
      </c>
      <c r="I6" s="23">
        <v>20095.243000000002</v>
      </c>
      <c r="J6" s="23">
        <f>21382902/1000</f>
        <v>21382.901999999998</v>
      </c>
      <c r="K6" s="22"/>
      <c r="L6" s="23">
        <v>21820.245999999999</v>
      </c>
      <c r="M6" s="23">
        <v>26344.637999999999</v>
      </c>
      <c r="N6" s="23">
        <v>24745.266</v>
      </c>
      <c r="O6" s="23">
        <v>27358.467000000001</v>
      </c>
      <c r="P6" s="22"/>
      <c r="Q6" s="23">
        <v>28849.749</v>
      </c>
      <c r="R6" s="23">
        <v>29936.773000000001</v>
      </c>
      <c r="S6" s="23">
        <v>32237.753000000001</v>
      </c>
      <c r="T6" s="23">
        <v>35880.286</v>
      </c>
      <c r="U6" s="22"/>
      <c r="V6" s="23">
        <v>36140.538</v>
      </c>
      <c r="W6" s="23">
        <v>37335.114000000001</v>
      </c>
      <c r="X6" s="23">
        <v>37150.696000000004</v>
      </c>
      <c r="Y6" s="23">
        <v>44273.476999999999</v>
      </c>
      <c r="Z6" s="22"/>
      <c r="AA6" s="23">
        <v>44357.803</v>
      </c>
      <c r="AB6" s="23">
        <v>45030.62</v>
      </c>
      <c r="AC6" s="23">
        <v>45863.1</v>
      </c>
      <c r="AD6" s="23">
        <v>45304.421000000002</v>
      </c>
      <c r="AE6" s="22"/>
      <c r="AF6" s="23">
        <v>52906.796000000002</v>
      </c>
      <c r="AG6" s="23">
        <v>54178.292999999998</v>
      </c>
      <c r="AH6" s="23">
        <v>50158.851999999999</v>
      </c>
      <c r="AI6" s="23">
        <v>62480.093999999997</v>
      </c>
      <c r="AJ6" s="22"/>
      <c r="AK6" s="23">
        <v>59854.394</v>
      </c>
      <c r="AL6" s="23">
        <v>66679.017000000007</v>
      </c>
      <c r="AM6" s="23">
        <v>65327.999000000003</v>
      </c>
      <c r="AN6" s="23">
        <v>42921.250999999997</v>
      </c>
      <c r="AO6" s="22"/>
      <c r="AP6" s="23">
        <v>37941.326000000001</v>
      </c>
      <c r="AQ6" s="23">
        <v>36051.411999999997</v>
      </c>
      <c r="AR6" s="23">
        <v>32996.39</v>
      </c>
      <c r="AS6" s="23">
        <v>28821.244999999999</v>
      </c>
      <c r="AT6" s="22"/>
      <c r="AU6" s="23">
        <v>28425.005000000001</v>
      </c>
      <c r="AV6" s="23">
        <v>29920.530999999999</v>
      </c>
      <c r="AW6" s="23">
        <v>28966.094000000001</v>
      </c>
      <c r="AX6" s="23">
        <v>28700.044999999998</v>
      </c>
      <c r="AY6" s="22"/>
      <c r="AZ6" s="23">
        <v>26626.305</v>
      </c>
      <c r="BA6" s="23">
        <v>28896.225999999999</v>
      </c>
      <c r="BB6" s="23">
        <v>27735</v>
      </c>
      <c r="BC6" s="23">
        <v>69034.456999999995</v>
      </c>
      <c r="BD6" s="22"/>
      <c r="BE6" s="23">
        <v>68598.976999999999</v>
      </c>
      <c r="BF6" s="23">
        <v>45978.139000000003</v>
      </c>
      <c r="BG6" s="23">
        <v>40926.504999999997</v>
      </c>
      <c r="BH6" s="23">
        <v>55770.966999999997</v>
      </c>
      <c r="BI6" s="22"/>
      <c r="BJ6" s="23">
        <v>48072.046999999999</v>
      </c>
      <c r="BK6" s="23">
        <v>59881.847000000002</v>
      </c>
      <c r="BL6" s="23">
        <v>54605.485000000001</v>
      </c>
      <c r="BM6" s="23">
        <v>62292.972000000002</v>
      </c>
      <c r="BN6" s="57"/>
      <c r="BO6" s="23">
        <v>68838</v>
      </c>
      <c r="BP6" s="23">
        <v>82982</v>
      </c>
      <c r="BQ6" s="23">
        <v>87391</v>
      </c>
      <c r="BR6" s="23">
        <v>93455</v>
      </c>
      <c r="BS6" s="57"/>
      <c r="BT6" s="23">
        <v>103779</v>
      </c>
      <c r="BU6" s="23">
        <v>205285</v>
      </c>
      <c r="BV6" s="23">
        <v>199077</v>
      </c>
      <c r="BW6" s="23">
        <v>185071</v>
      </c>
      <c r="BX6" s="57"/>
      <c r="BY6" s="23">
        <v>264061</v>
      </c>
      <c r="BZ6" s="23">
        <v>444974.81800000003</v>
      </c>
      <c r="CA6" s="23">
        <v>506895.58299999998</v>
      </c>
      <c r="CB6" s="23">
        <v>539376.79200000002</v>
      </c>
      <c r="CD6" s="23">
        <v>796872.14</v>
      </c>
    </row>
    <row r="7" spans="1:82" ht="12" customHeight="1" x14ac:dyDescent="0.25">
      <c r="A7" s="22" t="s">
        <v>6</v>
      </c>
      <c r="B7" s="23">
        <v>109932.247</v>
      </c>
      <c r="C7" s="23">
        <v>113103.989</v>
      </c>
      <c r="D7" s="24">
        <v>114763.402</v>
      </c>
      <c r="E7" s="23">
        <v>121933.455</v>
      </c>
      <c r="F7" s="22"/>
      <c r="G7" s="23">
        <f>124894876*(1/1000)</f>
        <v>124894.876</v>
      </c>
      <c r="H7" s="23">
        <f>137126288/1000</f>
        <v>137126.288</v>
      </c>
      <c r="I7" s="23">
        <v>148578.66800000001</v>
      </c>
      <c r="J7" s="23">
        <f>166398792/1000</f>
        <v>166398.79199999999</v>
      </c>
      <c r="K7" s="22"/>
      <c r="L7" s="23">
        <v>175672.818</v>
      </c>
      <c r="M7" s="23">
        <v>198403.745</v>
      </c>
      <c r="N7" s="23">
        <v>224999.17300000001</v>
      </c>
      <c r="O7" s="23">
        <v>246319.47899999999</v>
      </c>
      <c r="P7" s="22"/>
      <c r="Q7" s="23">
        <v>257732.30499999999</v>
      </c>
      <c r="R7" s="23">
        <v>282109.23300000001</v>
      </c>
      <c r="S7" s="23">
        <v>310529.26</v>
      </c>
      <c r="T7" s="23">
        <v>349804.05</v>
      </c>
      <c r="U7" s="23"/>
      <c r="V7" s="23">
        <v>365996.89600000001</v>
      </c>
      <c r="W7" s="23">
        <v>395420.32500000001</v>
      </c>
      <c r="X7" s="23">
        <v>429365.94300000003</v>
      </c>
      <c r="Y7" s="23">
        <v>469229.31800000003</v>
      </c>
      <c r="Z7" s="22"/>
      <c r="AA7" s="23">
        <v>477674.01500000001</v>
      </c>
      <c r="AB7" s="23">
        <v>491560.44400000002</v>
      </c>
      <c r="AC7" s="23">
        <v>518208.61200000002</v>
      </c>
      <c r="AD7" s="23">
        <v>564103.897</v>
      </c>
      <c r="AE7" s="22"/>
      <c r="AF7" s="23">
        <v>590442.96900000004</v>
      </c>
      <c r="AG7" s="23">
        <v>632361.89500000002</v>
      </c>
      <c r="AH7" s="23">
        <v>686134.57799999998</v>
      </c>
      <c r="AI7" s="23">
        <v>774002.58200000005</v>
      </c>
      <c r="AJ7" s="22"/>
      <c r="AK7" s="23">
        <v>772962.10800000001</v>
      </c>
      <c r="AL7" s="23">
        <v>795030.00899999996</v>
      </c>
      <c r="AM7" s="23">
        <v>821425.89199999999</v>
      </c>
      <c r="AN7" s="23">
        <v>915070.85900000005</v>
      </c>
      <c r="AO7" s="22"/>
      <c r="AP7" s="23">
        <v>960428.17299999995</v>
      </c>
      <c r="AQ7" s="23">
        <v>1035745.295</v>
      </c>
      <c r="AR7" s="23">
        <v>1161433.865</v>
      </c>
      <c r="AS7" s="23">
        <v>1331129.754</v>
      </c>
      <c r="AT7" s="22"/>
      <c r="AU7" s="23">
        <v>1434225.115</v>
      </c>
      <c r="AV7" s="23">
        <v>1537875.0390000001</v>
      </c>
      <c r="AW7" s="23">
        <v>1578349.621</v>
      </c>
      <c r="AX7" s="23">
        <v>1553839.75</v>
      </c>
      <c r="AY7" s="22"/>
      <c r="AZ7" s="23">
        <v>1524771.6410000001</v>
      </c>
      <c r="BA7" s="23">
        <v>1539269.081</v>
      </c>
      <c r="BB7" s="23">
        <v>1654568</v>
      </c>
      <c r="BC7" s="23">
        <v>1856919.304</v>
      </c>
      <c r="BD7" s="22"/>
      <c r="BE7" s="23">
        <v>1979349.673</v>
      </c>
      <c r="BF7" s="23">
        <v>2265416.87</v>
      </c>
      <c r="BG7" s="23">
        <v>2480604.7450000001</v>
      </c>
      <c r="BH7" s="23">
        <v>2776703.8590000002</v>
      </c>
      <c r="BI7" s="22"/>
      <c r="BJ7" s="23">
        <v>2879905.5860000001</v>
      </c>
      <c r="BK7" s="23">
        <v>3083854.0440000002</v>
      </c>
      <c r="BL7" s="23">
        <v>3452921.4939999999</v>
      </c>
      <c r="BM7" s="23">
        <v>4141792.1120000002</v>
      </c>
      <c r="BN7" s="57"/>
      <c r="BO7" s="23">
        <v>4527363</v>
      </c>
      <c r="BP7" s="23">
        <v>5349567</v>
      </c>
      <c r="BQ7" s="23">
        <v>5957518</v>
      </c>
      <c r="BR7" s="23">
        <v>6894135</v>
      </c>
      <c r="BS7" s="57"/>
      <c r="BT7" s="23">
        <v>8021601</v>
      </c>
      <c r="BU7" s="23">
        <v>10060205</v>
      </c>
      <c r="BV7" s="23">
        <v>12568996</v>
      </c>
      <c r="BW7" s="23">
        <v>15964699</v>
      </c>
      <c r="BX7" s="57"/>
      <c r="BY7" s="23">
        <v>19702564</v>
      </c>
      <c r="BZ7" s="23">
        <v>28523994.702</v>
      </c>
      <c r="CA7" s="23">
        <v>41345751.990000002</v>
      </c>
      <c r="CB7" s="23">
        <v>53966385.193999998</v>
      </c>
      <c r="CD7" s="23">
        <v>63893241.353</v>
      </c>
    </row>
    <row r="8" spans="1:82" ht="12" customHeight="1" x14ac:dyDescent="0.25">
      <c r="A8" s="25" t="s">
        <v>7</v>
      </c>
      <c r="B8" s="26">
        <v>22293.575000000001</v>
      </c>
      <c r="C8" s="26">
        <v>22120.587</v>
      </c>
      <c r="D8" s="27">
        <v>19955.187999999998</v>
      </c>
      <c r="E8" s="26">
        <v>20155.223000000002</v>
      </c>
      <c r="F8" s="22"/>
      <c r="G8" s="26">
        <f>22225330*(1/1000)</f>
        <v>22225.33</v>
      </c>
      <c r="H8" s="26">
        <f>23065571/1000</f>
        <v>23065.571</v>
      </c>
      <c r="I8" s="26">
        <v>26413.710999999999</v>
      </c>
      <c r="J8" s="26">
        <f>29922292/1000</f>
        <v>29922.292000000001</v>
      </c>
      <c r="K8" s="22"/>
      <c r="L8" s="26">
        <v>33955.887000000002</v>
      </c>
      <c r="M8" s="26">
        <v>36919.332999999999</v>
      </c>
      <c r="N8" s="26">
        <v>40601.427000000003</v>
      </c>
      <c r="O8" s="26">
        <v>40754.748</v>
      </c>
      <c r="P8" s="22"/>
      <c r="Q8" s="26">
        <v>41902.735000000001</v>
      </c>
      <c r="R8" s="26">
        <v>36796.938999999998</v>
      </c>
      <c r="S8" s="26">
        <v>28813.531999999999</v>
      </c>
      <c r="T8" s="26">
        <v>26742.194</v>
      </c>
      <c r="U8" s="23"/>
      <c r="V8" s="26">
        <v>26052.187000000002</v>
      </c>
      <c r="W8" s="26">
        <v>26500.871999999999</v>
      </c>
      <c r="X8" s="26">
        <v>24267.973000000002</v>
      </c>
      <c r="Y8" s="26">
        <v>23691.14</v>
      </c>
      <c r="Z8" s="22"/>
      <c r="AA8" s="26">
        <v>29814.775000000001</v>
      </c>
      <c r="AB8" s="26">
        <v>33829.178999999996</v>
      </c>
      <c r="AC8" s="26">
        <v>33788.921999999999</v>
      </c>
      <c r="AD8" s="26">
        <v>28627.585999999999</v>
      </c>
      <c r="AE8" s="22"/>
      <c r="AF8" s="26">
        <v>32279.971000000001</v>
      </c>
      <c r="AG8" s="26">
        <v>40722.904999999999</v>
      </c>
      <c r="AH8" s="26">
        <v>36947.24</v>
      </c>
      <c r="AI8" s="26">
        <v>39141.99</v>
      </c>
      <c r="AJ8" s="22"/>
      <c r="AK8" s="26">
        <v>59221.790999999997</v>
      </c>
      <c r="AL8" s="26">
        <v>96065.555999999997</v>
      </c>
      <c r="AM8" s="26">
        <v>127287.624</v>
      </c>
      <c r="AN8" s="26">
        <v>146611.139</v>
      </c>
      <c r="AO8" s="22"/>
      <c r="AP8" s="26">
        <v>160707.77100000001</v>
      </c>
      <c r="AQ8" s="26">
        <v>215695.54699999999</v>
      </c>
      <c r="AR8" s="26">
        <v>251083.448</v>
      </c>
      <c r="AS8" s="26">
        <v>281893.89299999998</v>
      </c>
      <c r="AT8" s="22"/>
      <c r="AU8" s="26">
        <v>319101.087</v>
      </c>
      <c r="AV8" s="26">
        <v>472081.929</v>
      </c>
      <c r="AW8" s="26">
        <v>652962.37399999995</v>
      </c>
      <c r="AX8" s="26">
        <v>579433.29299999995</v>
      </c>
      <c r="AY8" s="22"/>
      <c r="AZ8" s="26">
        <v>685365.48</v>
      </c>
      <c r="BA8" s="26">
        <v>669241.88</v>
      </c>
      <c r="BB8" s="26">
        <v>776173</v>
      </c>
      <c r="BC8" s="26">
        <v>624758.46400000004</v>
      </c>
      <c r="BD8" s="22"/>
      <c r="BE8" s="26">
        <v>584244.18799999997</v>
      </c>
      <c r="BF8" s="26">
        <v>515024.42</v>
      </c>
      <c r="BG8" s="26">
        <v>461370.364</v>
      </c>
      <c r="BH8" s="26">
        <v>457997.64399999997</v>
      </c>
      <c r="BI8" s="22"/>
      <c r="BJ8" s="26">
        <v>495773.07900000003</v>
      </c>
      <c r="BK8" s="26">
        <v>528132.66</v>
      </c>
      <c r="BL8" s="26">
        <v>505426.03</v>
      </c>
      <c r="BM8" s="26">
        <v>421494.00099999999</v>
      </c>
      <c r="BN8" s="57"/>
      <c r="BO8" s="26">
        <v>435429</v>
      </c>
      <c r="BP8" s="26">
        <v>513674</v>
      </c>
      <c r="BQ8" s="26">
        <v>555026</v>
      </c>
      <c r="BR8" s="26">
        <v>650355</v>
      </c>
      <c r="BS8" s="57"/>
      <c r="BT8" s="26">
        <v>828355</v>
      </c>
      <c r="BU8" s="26">
        <v>1042054</v>
      </c>
      <c r="BV8" s="26">
        <v>1443297</v>
      </c>
      <c r="BW8" s="26">
        <v>2910473</v>
      </c>
      <c r="BX8" s="57"/>
      <c r="BY8" s="26">
        <v>4378239</v>
      </c>
      <c r="BZ8" s="26">
        <v>6025169.1540000001</v>
      </c>
      <c r="CA8" s="26">
        <v>7477399.6100000003</v>
      </c>
      <c r="CB8" s="26">
        <v>11382084.846999999</v>
      </c>
      <c r="CD8" s="26">
        <v>15585282.218</v>
      </c>
    </row>
    <row r="9" spans="1:82" ht="12" customHeight="1" x14ac:dyDescent="0.25">
      <c r="A9" s="20" t="s">
        <v>8</v>
      </c>
      <c r="B9" s="21">
        <v>81931.308000000005</v>
      </c>
      <c r="C9" s="21">
        <v>83065.752000000008</v>
      </c>
      <c r="D9" s="21">
        <v>86456.968181674194</v>
      </c>
      <c r="E9" s="21">
        <v>91075.829637291899</v>
      </c>
      <c r="F9" s="21"/>
      <c r="G9" s="21">
        <f>94468701.3217788*(1/1000)</f>
        <v>94468.701321778804</v>
      </c>
      <c r="H9" s="21">
        <f t="shared" ref="H9:J9" si="1">SUM(H10:H12)</f>
        <v>104646.11099999999</v>
      </c>
      <c r="I9" s="21">
        <f t="shared" si="1"/>
        <v>112549.137</v>
      </c>
      <c r="J9" s="21">
        <f t="shared" si="1"/>
        <v>122171.535</v>
      </c>
      <c r="K9" s="22"/>
      <c r="L9" s="21">
        <v>129015.061</v>
      </c>
      <c r="M9" s="21">
        <v>144485.93900000001</v>
      </c>
      <c r="N9" s="21">
        <v>157689.28599999999</v>
      </c>
      <c r="O9" s="21">
        <v>167348.79300000001</v>
      </c>
      <c r="P9" s="22"/>
      <c r="Q9" s="21">
        <v>175985.32699999999</v>
      </c>
      <c r="R9" s="21">
        <v>186865.454</v>
      </c>
      <c r="S9" s="21">
        <f>SUM(S10:S12)</f>
        <v>197826.97699999998</v>
      </c>
      <c r="T9" s="21">
        <v>215558.552</v>
      </c>
      <c r="U9" s="23"/>
      <c r="V9" s="21">
        <v>222015.72500000001</v>
      </c>
      <c r="W9" s="21">
        <v>237102.68100000001</v>
      </c>
      <c r="X9" s="21">
        <v>251485.79199999999</v>
      </c>
      <c r="Y9" s="21">
        <v>274300.75099999999</v>
      </c>
      <c r="Z9" s="22"/>
      <c r="AA9" s="21">
        <v>278020.196</v>
      </c>
      <c r="AB9" s="21">
        <v>288451</v>
      </c>
      <c r="AC9" s="21">
        <v>300208.78399999999</v>
      </c>
      <c r="AD9" s="21">
        <v>308935</v>
      </c>
      <c r="AE9" s="22"/>
      <c r="AF9" s="21">
        <v>330677.06699999998</v>
      </c>
      <c r="AG9" s="21">
        <f>SUM(AG10:AG12)</f>
        <v>356054.47399999999</v>
      </c>
      <c r="AH9" s="21">
        <v>368160.70500000002</v>
      </c>
      <c r="AI9" s="21">
        <v>417363.984</v>
      </c>
      <c r="AJ9" s="22"/>
      <c r="AK9" s="21">
        <v>429595.84399999998</v>
      </c>
      <c r="AL9" s="21">
        <v>463260.09700000001</v>
      </c>
      <c r="AM9" s="21">
        <v>482387.72200000001</v>
      </c>
      <c r="AN9" s="21">
        <v>508325.15600000002</v>
      </c>
      <c r="AO9" s="22"/>
      <c r="AP9" s="21">
        <v>519149.91</v>
      </c>
      <c r="AQ9" s="21">
        <v>570185.38800000004</v>
      </c>
      <c r="AR9" s="21">
        <v>641296.52899999998</v>
      </c>
      <c r="AS9" s="21">
        <v>698629.01399999997</v>
      </c>
      <c r="AT9" s="22"/>
      <c r="AU9" s="21">
        <v>768806.70499999996</v>
      </c>
      <c r="AV9" s="21">
        <v>900355.14800000004</v>
      </c>
      <c r="AW9" s="21">
        <v>1061820.8060000001</v>
      </c>
      <c r="AX9" s="21">
        <v>1240103.3910000001</v>
      </c>
      <c r="AY9" s="22"/>
      <c r="AZ9" s="21">
        <v>1058579.456</v>
      </c>
      <c r="BA9" s="21">
        <v>1051407.8500000001</v>
      </c>
      <c r="BB9" s="21">
        <v>1165514</v>
      </c>
      <c r="BC9" s="21">
        <v>1184256.8370000001</v>
      </c>
      <c r="BD9" s="22"/>
      <c r="BE9" s="21">
        <v>1241347.7960000001</v>
      </c>
      <c r="BF9" s="21">
        <v>1290150.389</v>
      </c>
      <c r="BG9" s="21">
        <v>1332445.43</v>
      </c>
      <c r="BH9" s="21">
        <v>1462555.649</v>
      </c>
      <c r="BI9" s="22"/>
      <c r="BJ9" s="21">
        <v>1500186.824</v>
      </c>
      <c r="BK9" s="21">
        <v>1700054.406</v>
      </c>
      <c r="BL9" s="21">
        <v>1708404.1610000001</v>
      </c>
      <c r="BM9" s="21">
        <v>1933030.591</v>
      </c>
      <c r="BN9" s="57"/>
      <c r="BO9" s="21">
        <v>2097184</v>
      </c>
      <c r="BP9" s="21">
        <v>2493838</v>
      </c>
      <c r="BQ9" s="21">
        <v>2689957</v>
      </c>
      <c r="BR9" s="21">
        <v>3165691</v>
      </c>
      <c r="BS9" s="57"/>
      <c r="BT9" s="21">
        <v>3644223</v>
      </c>
      <c r="BU9" s="21">
        <v>4978026</v>
      </c>
      <c r="BV9" s="21">
        <v>5789939</v>
      </c>
      <c r="BW9" s="21">
        <v>8083821</v>
      </c>
      <c r="BX9" s="57"/>
      <c r="BY9" s="21">
        <v>11132103</v>
      </c>
      <c r="BZ9" s="21">
        <v>16077359.261</v>
      </c>
      <c r="CA9" s="21">
        <v>22710501.802000001</v>
      </c>
      <c r="CB9" s="21">
        <v>29424353.899999999</v>
      </c>
      <c r="CD9" s="21">
        <v>35966043.130999997</v>
      </c>
    </row>
    <row r="10" spans="1:82" ht="12" customHeight="1" x14ac:dyDescent="0.25">
      <c r="A10" s="28" t="s">
        <v>5</v>
      </c>
      <c r="B10" s="23">
        <v>8360.5400000000009</v>
      </c>
      <c r="C10" s="23">
        <v>10202.652</v>
      </c>
      <c r="D10" s="23">
        <v>15151.151862927602</v>
      </c>
      <c r="E10" s="23">
        <v>16433.507636673501</v>
      </c>
      <c r="F10" s="22"/>
      <c r="G10" s="23">
        <f>17232898.828061*(1/1000)</f>
        <v>17232.898828060999</v>
      </c>
      <c r="H10" s="23">
        <f>18332813/1000</f>
        <v>18332.812999999998</v>
      </c>
      <c r="I10" s="23">
        <v>18245.063000000002</v>
      </c>
      <c r="J10" s="23">
        <f>19836249/1000</f>
        <v>19836.249</v>
      </c>
      <c r="K10" s="22"/>
      <c r="L10" s="23">
        <v>20186.919000000002</v>
      </c>
      <c r="M10" s="23">
        <v>24123.244999999999</v>
      </c>
      <c r="N10" s="23">
        <v>22839.761999999999</v>
      </c>
      <c r="O10" s="23">
        <v>23869.636000000002</v>
      </c>
      <c r="P10" s="22"/>
      <c r="Q10" s="23">
        <v>26527.735000000001</v>
      </c>
      <c r="R10" s="23">
        <v>26594.858</v>
      </c>
      <c r="S10" s="23">
        <v>28835.439999999999</v>
      </c>
      <c r="T10" s="23">
        <v>31254.635999999999</v>
      </c>
      <c r="U10" s="22"/>
      <c r="V10" s="23">
        <v>32121.51</v>
      </c>
      <c r="W10" s="23">
        <v>32083.048999999999</v>
      </c>
      <c r="X10" s="23">
        <v>31967.897000000001</v>
      </c>
      <c r="Y10" s="23">
        <v>37351.271999999997</v>
      </c>
      <c r="Z10" s="22"/>
      <c r="AA10" s="23">
        <v>37485.025999999998</v>
      </c>
      <c r="AB10" s="23">
        <v>38261.584999999999</v>
      </c>
      <c r="AC10" s="23">
        <v>39267.811999999998</v>
      </c>
      <c r="AD10" s="23">
        <v>35666.482000000004</v>
      </c>
      <c r="AE10" s="22"/>
      <c r="AF10" s="23">
        <v>44759.635999999999</v>
      </c>
      <c r="AG10" s="23">
        <v>47068.652000000002</v>
      </c>
      <c r="AH10" s="23">
        <v>40915.800999999999</v>
      </c>
      <c r="AI10" s="23">
        <v>47379.004999999997</v>
      </c>
      <c r="AJ10" s="22"/>
      <c r="AK10" s="23">
        <v>47538.18</v>
      </c>
      <c r="AL10" s="23">
        <v>53442.851999999999</v>
      </c>
      <c r="AM10" s="23">
        <v>51877.296000000002</v>
      </c>
      <c r="AN10" s="23">
        <v>29459.496999999999</v>
      </c>
      <c r="AO10" s="22"/>
      <c r="AP10" s="23">
        <v>24601.548999999999</v>
      </c>
      <c r="AQ10" s="23">
        <v>22004.437999999998</v>
      </c>
      <c r="AR10" s="23">
        <v>12784.748</v>
      </c>
      <c r="AS10" s="23">
        <v>11266.896000000001</v>
      </c>
      <c r="AT10" s="22"/>
      <c r="AU10" s="23">
        <v>12908.05</v>
      </c>
      <c r="AV10" s="23">
        <v>13865.587</v>
      </c>
      <c r="AW10" s="23">
        <v>13536.630999999999</v>
      </c>
      <c r="AX10" s="23">
        <v>13116.556</v>
      </c>
      <c r="AY10" s="22"/>
      <c r="AZ10" s="23">
        <v>10876.342000000001</v>
      </c>
      <c r="BA10" s="23">
        <v>12716.677</v>
      </c>
      <c r="BB10" s="23">
        <v>11869</v>
      </c>
      <c r="BC10" s="23">
        <v>45237.199000000001</v>
      </c>
      <c r="BD10" s="22"/>
      <c r="BE10" s="23">
        <v>44838.445</v>
      </c>
      <c r="BF10" s="23">
        <v>14401.326999999999</v>
      </c>
      <c r="BG10" s="23">
        <v>13186.081</v>
      </c>
      <c r="BH10" s="23">
        <v>19472.474999999999</v>
      </c>
      <c r="BI10" s="22"/>
      <c r="BJ10" s="23">
        <v>11711.838</v>
      </c>
      <c r="BK10" s="23">
        <v>23647.102999999999</v>
      </c>
      <c r="BL10" s="23">
        <v>15651.53</v>
      </c>
      <c r="BM10" s="23">
        <v>17917.721000000001</v>
      </c>
      <c r="BN10" s="57"/>
      <c r="BO10" s="23">
        <v>26342</v>
      </c>
      <c r="BP10" s="23">
        <v>28686</v>
      </c>
      <c r="BQ10" s="23">
        <v>29510</v>
      </c>
      <c r="BR10" s="23">
        <v>32447</v>
      </c>
      <c r="BS10" s="57"/>
      <c r="BT10" s="23">
        <v>35572</v>
      </c>
      <c r="BU10" s="23">
        <v>71620</v>
      </c>
      <c r="BV10" s="23">
        <v>75892</v>
      </c>
      <c r="BW10" s="23">
        <v>78937</v>
      </c>
      <c r="BX10" s="57"/>
      <c r="BY10" s="23">
        <v>102658</v>
      </c>
      <c r="BZ10" s="23">
        <v>169471.55499999999</v>
      </c>
      <c r="CA10" s="23">
        <v>162862.32800000001</v>
      </c>
      <c r="CB10" s="23">
        <v>118609.999</v>
      </c>
      <c r="CD10" s="23">
        <v>211638.76800000001</v>
      </c>
    </row>
    <row r="11" spans="1:82" ht="12" customHeight="1" x14ac:dyDescent="0.25">
      <c r="A11" s="28" t="s">
        <v>6</v>
      </c>
      <c r="B11" s="23">
        <v>55110.722000000002</v>
      </c>
      <c r="C11" s="23">
        <v>54540.033000000003</v>
      </c>
      <c r="D11" s="23">
        <v>54600.178692503599</v>
      </c>
      <c r="E11" s="23">
        <v>58212.365847617999</v>
      </c>
      <c r="F11" s="22"/>
      <c r="G11" s="23">
        <f>59295473.0648209*(1/1000)</f>
        <v>59295.473064820901</v>
      </c>
      <c r="H11" s="23">
        <f>68089935/1000</f>
        <v>68089.934999999998</v>
      </c>
      <c r="I11" s="23">
        <v>73522.843999999997</v>
      </c>
      <c r="J11" s="23">
        <f>79477061/1000</f>
        <v>79477.061000000002</v>
      </c>
      <c r="K11" s="22"/>
      <c r="L11" s="23">
        <v>83042.403999999995</v>
      </c>
      <c r="M11" s="23">
        <v>92434.778000000006</v>
      </c>
      <c r="N11" s="23">
        <v>104719.807</v>
      </c>
      <c r="O11" s="23">
        <v>113950.768</v>
      </c>
      <c r="P11" s="22"/>
      <c r="Q11" s="23">
        <v>119299.243</v>
      </c>
      <c r="R11" s="23">
        <v>133906.97899999999</v>
      </c>
      <c r="S11" s="23">
        <v>148407.91699999999</v>
      </c>
      <c r="T11" s="23">
        <v>165674.39199999999</v>
      </c>
      <c r="U11" s="22"/>
      <c r="V11" s="23">
        <v>172601.00599999999</v>
      </c>
      <c r="W11" s="23">
        <v>187054.61</v>
      </c>
      <c r="X11" s="23">
        <v>203299.481</v>
      </c>
      <c r="Y11" s="23">
        <v>221120.42199999999</v>
      </c>
      <c r="Z11" s="22"/>
      <c r="AA11" s="23">
        <v>220431.59400000001</v>
      </c>
      <c r="AB11" s="23">
        <v>226780.09400000001</v>
      </c>
      <c r="AC11" s="23">
        <v>237255.70699999999</v>
      </c>
      <c r="AD11" s="23">
        <v>252726.46599999999</v>
      </c>
      <c r="AE11" s="22"/>
      <c r="AF11" s="23">
        <v>262751.98</v>
      </c>
      <c r="AG11" s="23">
        <v>278979.06199999998</v>
      </c>
      <c r="AH11" s="23">
        <v>300289.07699999999</v>
      </c>
      <c r="AI11" s="23">
        <v>340163.36599999998</v>
      </c>
      <c r="AJ11" s="22"/>
      <c r="AK11" s="23">
        <v>337950.97200000001</v>
      </c>
      <c r="AL11" s="23">
        <v>338220.72</v>
      </c>
      <c r="AM11" s="23">
        <v>342458.91600000003</v>
      </c>
      <c r="AN11" s="23">
        <v>382303.14799999999</v>
      </c>
      <c r="AO11" s="22"/>
      <c r="AP11" s="23">
        <v>390623.79499999998</v>
      </c>
      <c r="AQ11" s="23">
        <v>408726.83799999999</v>
      </c>
      <c r="AR11" s="23">
        <v>463773.63299999997</v>
      </c>
      <c r="AS11" s="23">
        <v>507700.64</v>
      </c>
      <c r="AT11" s="22"/>
      <c r="AU11" s="23">
        <v>549691.603</v>
      </c>
      <c r="AV11" s="23">
        <v>585034.71600000001</v>
      </c>
      <c r="AW11" s="23">
        <v>624746.98100000003</v>
      </c>
      <c r="AX11" s="23">
        <v>849263.60400000005</v>
      </c>
      <c r="AY11" s="22"/>
      <c r="AZ11" s="23">
        <v>600212.429</v>
      </c>
      <c r="BA11" s="23">
        <v>608959.20200000005</v>
      </c>
      <c r="BB11" s="23">
        <v>677382</v>
      </c>
      <c r="BC11" s="23">
        <v>768084.01100000006</v>
      </c>
      <c r="BD11" s="22"/>
      <c r="BE11" s="23">
        <v>845554.76399999997</v>
      </c>
      <c r="BF11" s="23">
        <v>966808.09199999995</v>
      </c>
      <c r="BG11" s="23">
        <v>1051977.5989999999</v>
      </c>
      <c r="BH11" s="23">
        <v>1173737.0900000001</v>
      </c>
      <c r="BI11" s="22"/>
      <c r="BJ11" s="23">
        <v>1191852.0900000001</v>
      </c>
      <c r="BK11" s="23">
        <v>1278248.46</v>
      </c>
      <c r="BL11" s="23">
        <v>1414072.2009999999</v>
      </c>
      <c r="BM11" s="23">
        <v>1685151.013</v>
      </c>
      <c r="BN11" s="57"/>
      <c r="BO11" s="23">
        <v>1826338</v>
      </c>
      <c r="BP11" s="23">
        <v>2170282</v>
      </c>
      <c r="BQ11" s="23">
        <v>2350357</v>
      </c>
      <c r="BR11" s="23">
        <v>2777357</v>
      </c>
      <c r="BS11" s="57"/>
      <c r="BT11" s="23">
        <v>3150253</v>
      </c>
      <c r="BU11" s="23">
        <v>4312819</v>
      </c>
      <c r="BV11" s="23">
        <v>4867169</v>
      </c>
      <c r="BW11" s="23">
        <v>6291291</v>
      </c>
      <c r="BX11" s="57"/>
      <c r="BY11" s="23">
        <v>8303617</v>
      </c>
      <c r="BZ11" s="23">
        <v>12221617.692</v>
      </c>
      <c r="CA11" s="23">
        <v>17892117.813000001</v>
      </c>
      <c r="CB11" s="23">
        <v>22324877.774</v>
      </c>
      <c r="CD11" s="23">
        <v>26301162.835999999</v>
      </c>
    </row>
    <row r="12" spans="1:82" ht="12" customHeight="1" x14ac:dyDescent="0.25">
      <c r="A12" s="29" t="s">
        <v>7</v>
      </c>
      <c r="B12" s="26">
        <v>18460.045999999998</v>
      </c>
      <c r="C12" s="26">
        <v>18323.066999999999</v>
      </c>
      <c r="D12" s="26">
        <v>16705.637626243002</v>
      </c>
      <c r="E12" s="26">
        <v>16429.956153000399</v>
      </c>
      <c r="F12" s="22"/>
      <c r="G12" s="26">
        <f>17940329.428897*(1/1000)</f>
        <v>17940.329428897003</v>
      </c>
      <c r="H12" s="26">
        <f>18223363/1000</f>
        <v>18223.363000000001</v>
      </c>
      <c r="I12" s="26">
        <v>20781.23</v>
      </c>
      <c r="J12" s="26">
        <f>22858225/1000</f>
        <v>22858.224999999999</v>
      </c>
      <c r="K12" s="22"/>
      <c r="L12" s="26">
        <v>25785.738000000001</v>
      </c>
      <c r="M12" s="26">
        <v>27927.916000000001</v>
      </c>
      <c r="N12" s="26">
        <v>30129.717000000001</v>
      </c>
      <c r="O12" s="26">
        <v>29528.388999999999</v>
      </c>
      <c r="P12" s="22"/>
      <c r="Q12" s="26">
        <v>30158.349000000002</v>
      </c>
      <c r="R12" s="26">
        <v>26363.617000000002</v>
      </c>
      <c r="S12" s="26">
        <v>20583.62</v>
      </c>
      <c r="T12" s="26">
        <v>18629.524000000001</v>
      </c>
      <c r="U12" s="22"/>
      <c r="V12" s="26">
        <v>17293.208999999999</v>
      </c>
      <c r="W12" s="26">
        <v>17965.022000000001</v>
      </c>
      <c r="X12" s="26">
        <v>16218.414000000001</v>
      </c>
      <c r="Y12" s="26">
        <v>15829.057000000001</v>
      </c>
      <c r="Z12" s="22"/>
      <c r="AA12" s="26">
        <v>20103.576000000001</v>
      </c>
      <c r="AB12" s="26">
        <v>23409.687000000002</v>
      </c>
      <c r="AC12" s="26">
        <v>23685.264999999999</v>
      </c>
      <c r="AD12" s="26">
        <v>20542.437999999998</v>
      </c>
      <c r="AE12" s="22"/>
      <c r="AF12" s="26">
        <v>23165.451000000001</v>
      </c>
      <c r="AG12" s="26">
        <v>30006.76</v>
      </c>
      <c r="AH12" s="26">
        <v>26955.827000000001</v>
      </c>
      <c r="AI12" s="26">
        <v>29821.613000000001</v>
      </c>
      <c r="AJ12" s="22"/>
      <c r="AK12" s="26">
        <v>44106.692000000003</v>
      </c>
      <c r="AL12" s="26">
        <v>71596.524999999994</v>
      </c>
      <c r="AM12" s="26">
        <v>88051.51</v>
      </c>
      <c r="AN12" s="26">
        <v>96562.510999999999</v>
      </c>
      <c r="AO12" s="22"/>
      <c r="AP12" s="26">
        <v>103924.56600000001</v>
      </c>
      <c r="AQ12" s="26">
        <v>139454.11199999999</v>
      </c>
      <c r="AR12" s="26">
        <v>164738.14799999999</v>
      </c>
      <c r="AS12" s="26">
        <v>179661.478</v>
      </c>
      <c r="AT12" s="22"/>
      <c r="AU12" s="26">
        <v>206207.052</v>
      </c>
      <c r="AV12" s="26">
        <v>301454.84499999997</v>
      </c>
      <c r="AW12" s="26">
        <v>423537.19400000002</v>
      </c>
      <c r="AX12" s="26">
        <v>377723.23100000003</v>
      </c>
      <c r="AY12" s="22"/>
      <c r="AZ12" s="26">
        <v>447490.685</v>
      </c>
      <c r="BA12" s="26">
        <v>429731.97100000002</v>
      </c>
      <c r="BB12" s="26">
        <v>470390</v>
      </c>
      <c r="BC12" s="26">
        <v>370935.62699999998</v>
      </c>
      <c r="BD12" s="22"/>
      <c r="BE12" s="26">
        <v>350954.587</v>
      </c>
      <c r="BF12" s="26">
        <v>308940.96999999997</v>
      </c>
      <c r="BG12" s="26">
        <v>267281.75</v>
      </c>
      <c r="BH12" s="26">
        <v>269346.08399999997</v>
      </c>
      <c r="BI12" s="22"/>
      <c r="BJ12" s="26">
        <v>296622.89600000001</v>
      </c>
      <c r="BK12" s="26">
        <v>398158.84299999999</v>
      </c>
      <c r="BL12" s="26">
        <v>278680.43</v>
      </c>
      <c r="BM12" s="26">
        <v>229961.85699999999</v>
      </c>
      <c r="BN12" s="57"/>
      <c r="BO12" s="26">
        <v>244504</v>
      </c>
      <c r="BP12" s="26">
        <v>294871</v>
      </c>
      <c r="BQ12" s="26">
        <v>310090</v>
      </c>
      <c r="BR12" s="26">
        <v>355886</v>
      </c>
      <c r="BS12" s="57"/>
      <c r="BT12" s="26">
        <v>458398</v>
      </c>
      <c r="BU12" s="26">
        <v>593586</v>
      </c>
      <c r="BV12" s="26">
        <v>846878</v>
      </c>
      <c r="BW12" s="26">
        <v>1713593</v>
      </c>
      <c r="BX12" s="57"/>
      <c r="BY12" s="26">
        <v>2725829</v>
      </c>
      <c r="BZ12" s="26">
        <v>3686270.014</v>
      </c>
      <c r="CA12" s="26">
        <v>4655521.6610000003</v>
      </c>
      <c r="CB12" s="26">
        <v>6980866.1270000003</v>
      </c>
      <c r="CD12" s="26">
        <v>9453241.5270000007</v>
      </c>
    </row>
    <row r="13" spans="1:82" ht="12" customHeight="1" x14ac:dyDescent="0.25">
      <c r="A13" s="30" t="s">
        <v>9</v>
      </c>
      <c r="B13" s="31">
        <v>57.913453771837794</v>
      </c>
      <c r="C13" s="31">
        <v>56.682533105790036</v>
      </c>
      <c r="D13" s="31">
        <v>57.13948100388918</v>
      </c>
      <c r="E13" s="32">
        <v>57.015244630915277</v>
      </c>
      <c r="F13" s="22"/>
      <c r="G13" s="31">
        <v>56.908557962243719</v>
      </c>
      <c r="H13" s="31">
        <f t="shared" ref="H13:J13" si="2">H9*100/H5</f>
        <v>58.09451524481991</v>
      </c>
      <c r="I13" s="31">
        <f t="shared" si="2"/>
        <v>57.691582810927898</v>
      </c>
      <c r="J13" s="31">
        <f t="shared" si="2"/>
        <v>56.118189310507162</v>
      </c>
      <c r="K13" s="22"/>
      <c r="L13" s="31">
        <v>55.742339916675618</v>
      </c>
      <c r="M13" s="31">
        <v>55.21733487366857</v>
      </c>
      <c r="N13" s="31">
        <v>54.310842503953538</v>
      </c>
      <c r="O13" s="31">
        <v>53.222453069718</v>
      </c>
      <c r="P13" s="22"/>
      <c r="Q13" s="31">
        <v>53.574878622461874</v>
      </c>
      <c r="R13" s="31">
        <v>53.567216043311404</v>
      </c>
      <c r="S13" s="31">
        <v>53.239325810235833</v>
      </c>
      <c r="T13" s="31">
        <v>52.265927703535468</v>
      </c>
      <c r="U13" s="22"/>
      <c r="V13" s="31">
        <v>51.849861395869759</v>
      </c>
      <c r="W13" s="31">
        <v>51.627528097267671</v>
      </c>
      <c r="X13" s="31">
        <v>51.24158049193278</v>
      </c>
      <c r="Y13" s="31">
        <v>51.061773621848495</v>
      </c>
      <c r="Z13" s="22"/>
      <c r="AA13" s="20">
        <v>50.4</v>
      </c>
      <c r="AB13" s="20">
        <v>50.6</v>
      </c>
      <c r="AC13" s="20">
        <v>50.1</v>
      </c>
      <c r="AD13" s="20">
        <v>48.4</v>
      </c>
      <c r="AE13" s="22"/>
      <c r="AF13" s="20">
        <v>48.9</v>
      </c>
      <c r="AG13" s="31">
        <v>49</v>
      </c>
      <c r="AH13" s="31">
        <v>47.6</v>
      </c>
      <c r="AI13" s="31">
        <v>47.7</v>
      </c>
      <c r="AJ13" s="22"/>
      <c r="AK13" s="31">
        <v>48.2</v>
      </c>
      <c r="AL13" s="31">
        <v>48.4</v>
      </c>
      <c r="AM13" s="31">
        <v>47.6</v>
      </c>
      <c r="AN13" s="32">
        <v>46</v>
      </c>
      <c r="AO13" s="22"/>
      <c r="AP13" s="32">
        <v>44.789931045753313</v>
      </c>
      <c r="AQ13" s="32">
        <v>44.286510169559442</v>
      </c>
      <c r="AR13" s="32">
        <v>42.792729299014489</v>
      </c>
      <c r="AS13" s="32">
        <v>42.6</v>
      </c>
      <c r="AT13" s="22"/>
      <c r="AU13" s="32">
        <v>43.1</v>
      </c>
      <c r="AV13" s="32">
        <v>44.1</v>
      </c>
      <c r="AW13" s="32">
        <v>47</v>
      </c>
      <c r="AX13" s="32">
        <v>57.4</v>
      </c>
      <c r="AY13" s="22"/>
      <c r="AZ13" s="32">
        <v>47.3</v>
      </c>
      <c r="BA13" s="32">
        <v>47</v>
      </c>
      <c r="BB13" s="32">
        <v>47.4</v>
      </c>
      <c r="BC13" s="32">
        <v>46.4</v>
      </c>
      <c r="BD13" s="22"/>
      <c r="BE13" s="32">
        <v>47.2</v>
      </c>
      <c r="BF13" s="32">
        <v>45.6</v>
      </c>
      <c r="BG13" s="32">
        <v>44.7</v>
      </c>
      <c r="BH13" s="32">
        <v>44.4</v>
      </c>
      <c r="BI13" s="22"/>
      <c r="BJ13" s="32">
        <v>43.8</v>
      </c>
      <c r="BK13" s="32">
        <v>46.3</v>
      </c>
      <c r="BL13" s="32">
        <v>42.6</v>
      </c>
      <c r="BM13" s="32">
        <v>41.8</v>
      </c>
      <c r="BN13" s="57"/>
      <c r="BO13" s="32">
        <v>41.7</v>
      </c>
      <c r="BP13" s="32">
        <v>41.9</v>
      </c>
      <c r="BQ13" s="32">
        <v>40.799999999999997</v>
      </c>
      <c r="BR13" s="32">
        <v>41.4</v>
      </c>
      <c r="BS13" s="57"/>
      <c r="BT13" s="32">
        <v>40.700000000000003</v>
      </c>
      <c r="BU13" s="32">
        <v>44</v>
      </c>
      <c r="BV13" s="32">
        <v>40.700000000000003</v>
      </c>
      <c r="BW13" s="32">
        <v>42.4</v>
      </c>
      <c r="BX13" s="57"/>
      <c r="BY13" s="32">
        <v>45.7</v>
      </c>
      <c r="BZ13" s="32">
        <v>45.9</v>
      </c>
      <c r="CA13" s="32">
        <v>46</v>
      </c>
      <c r="CB13" s="32">
        <v>44.7</v>
      </c>
      <c r="CD13" s="32">
        <v>44.8</v>
      </c>
    </row>
    <row r="14" spans="1:82" ht="12" customHeight="1" x14ac:dyDescent="0.25">
      <c r="A14" s="28" t="s">
        <v>5</v>
      </c>
      <c r="B14" s="33">
        <v>90.42180236000803</v>
      </c>
      <c r="C14" s="33">
        <v>90.1</v>
      </c>
      <c r="D14" s="33">
        <v>87.83</v>
      </c>
      <c r="E14" s="34">
        <v>93.103698819679508</v>
      </c>
      <c r="F14" s="22"/>
      <c r="G14" s="33">
        <v>91.272737166770312</v>
      </c>
      <c r="H14" s="33">
        <f t="shared" ref="H14:H16" si="3">H10*100/H6</f>
        <v>91.944800058017123</v>
      </c>
      <c r="I14" s="33">
        <v>90.792945375181574</v>
      </c>
      <c r="J14" s="33">
        <v>92.766870465009845</v>
      </c>
      <c r="K14" s="22"/>
      <c r="L14" s="33">
        <v>92.5</v>
      </c>
      <c r="M14" s="33">
        <v>91.6</v>
      </c>
      <c r="N14" s="33">
        <v>92.299521047783429</v>
      </c>
      <c r="O14" s="33">
        <v>87.247710187855191</v>
      </c>
      <c r="P14" s="22"/>
      <c r="Q14" s="33">
        <v>91.951354585441976</v>
      </c>
      <c r="R14" s="33">
        <v>88.836756052497705</v>
      </c>
      <c r="S14" s="33">
        <v>89.446184416140909</v>
      </c>
      <c r="T14" s="22">
        <v>87.1</v>
      </c>
      <c r="U14" s="22"/>
      <c r="V14" s="33">
        <v>88.879446122246435</v>
      </c>
      <c r="W14" s="33">
        <v>85.932639712845116</v>
      </c>
      <c r="X14" s="33">
        <v>86.049254635767795</v>
      </c>
      <c r="Y14" s="33">
        <v>84.364894132891351</v>
      </c>
      <c r="Z14" s="22"/>
      <c r="AA14" s="22">
        <v>84.6</v>
      </c>
      <c r="AB14" s="22">
        <v>85.1</v>
      </c>
      <c r="AC14" s="22">
        <v>85.6</v>
      </c>
      <c r="AD14" s="22">
        <v>78.8</v>
      </c>
      <c r="AE14" s="22"/>
      <c r="AF14" s="22">
        <v>84.6</v>
      </c>
      <c r="AG14" s="22">
        <v>86.9</v>
      </c>
      <c r="AH14" s="22">
        <v>81.599999999999994</v>
      </c>
      <c r="AI14" s="22">
        <v>75.8</v>
      </c>
      <c r="AJ14" s="22"/>
      <c r="AK14" s="22">
        <v>79.400000000000006</v>
      </c>
      <c r="AL14" s="22">
        <v>80.099999999999994</v>
      </c>
      <c r="AM14" s="22">
        <v>79.400000000000006</v>
      </c>
      <c r="AN14" s="22">
        <v>68.599999999999994</v>
      </c>
      <c r="AO14" s="22"/>
      <c r="AP14" s="34">
        <v>64.841036393930978</v>
      </c>
      <c r="AQ14" s="34">
        <v>61.036272310221861</v>
      </c>
      <c r="AR14" s="34">
        <v>38.700000000000003</v>
      </c>
      <c r="AS14" s="34">
        <v>39.1</v>
      </c>
      <c r="AT14" s="22"/>
      <c r="AU14" s="34">
        <v>45.4</v>
      </c>
      <c r="AV14" s="34">
        <v>46.3</v>
      </c>
      <c r="AW14" s="34">
        <v>46.7</v>
      </c>
      <c r="AX14" s="34">
        <v>45.7</v>
      </c>
      <c r="AY14" s="22"/>
      <c r="AZ14" s="34">
        <v>40.799999999999997</v>
      </c>
      <c r="BA14" s="34">
        <v>44</v>
      </c>
      <c r="BB14" s="34">
        <v>42.8</v>
      </c>
      <c r="BC14" s="34">
        <v>65.5</v>
      </c>
      <c r="BD14" s="22"/>
      <c r="BE14" s="34">
        <v>65.400000000000006</v>
      </c>
      <c r="BF14" s="34">
        <v>31.3</v>
      </c>
      <c r="BG14" s="34">
        <v>32.200000000000003</v>
      </c>
      <c r="BH14" s="34">
        <v>34.9</v>
      </c>
      <c r="BI14" s="22"/>
      <c r="BJ14" s="34">
        <v>24.4</v>
      </c>
      <c r="BK14" s="34">
        <v>39.5</v>
      </c>
      <c r="BL14" s="34">
        <v>28.7</v>
      </c>
      <c r="BM14" s="34">
        <v>28.8</v>
      </c>
      <c r="BN14" s="57"/>
      <c r="BO14" s="34">
        <v>38.299999999999997</v>
      </c>
      <c r="BP14" s="34">
        <v>34.6</v>
      </c>
      <c r="BQ14" s="34">
        <v>33.799999999999997</v>
      </c>
      <c r="BR14" s="34">
        <v>34.700000000000003</v>
      </c>
      <c r="BS14" s="57"/>
      <c r="BT14" s="34">
        <v>34.299999999999997</v>
      </c>
      <c r="BU14" s="34">
        <v>34.9</v>
      </c>
      <c r="BV14" s="34">
        <v>38.1</v>
      </c>
      <c r="BW14" s="34">
        <v>42.7</v>
      </c>
      <c r="BX14" s="57"/>
      <c r="BY14" s="34">
        <v>38.9</v>
      </c>
      <c r="BZ14" s="34">
        <v>38.1</v>
      </c>
      <c r="CA14" s="34">
        <v>32.1</v>
      </c>
      <c r="CB14" s="34">
        <v>22</v>
      </c>
      <c r="CD14" s="34">
        <v>26.6</v>
      </c>
    </row>
    <row r="15" spans="1:82" ht="12" customHeight="1" x14ac:dyDescent="0.25">
      <c r="A15" s="28" t="s">
        <v>6</v>
      </c>
      <c r="B15" s="33">
        <v>50.1</v>
      </c>
      <c r="C15" s="33">
        <v>48.2</v>
      </c>
      <c r="D15" s="33">
        <v>47.79</v>
      </c>
      <c r="E15" s="34">
        <v>47.74109439252581</v>
      </c>
      <c r="F15" s="22"/>
      <c r="G15" s="33">
        <v>47.476305645093767</v>
      </c>
      <c r="H15" s="33">
        <f t="shared" si="3"/>
        <v>49.654910078219281</v>
      </c>
      <c r="I15" s="33">
        <v>53.725762290745038</v>
      </c>
      <c r="J15" s="33">
        <v>47.763003591997233</v>
      </c>
      <c r="K15" s="22"/>
      <c r="L15" s="33">
        <v>47.3</v>
      </c>
      <c r="M15" s="33">
        <v>46.6</v>
      </c>
      <c r="N15" s="33">
        <v>46.542307513281386</v>
      </c>
      <c r="O15" s="33">
        <v>46.261370989665011</v>
      </c>
      <c r="P15" s="22"/>
      <c r="Q15" s="33">
        <v>46.288044100641557</v>
      </c>
      <c r="R15" s="33">
        <v>47.466358181903246</v>
      </c>
      <c r="S15" s="33">
        <v>47.791926918577651</v>
      </c>
      <c r="T15" s="22">
        <v>47.4</v>
      </c>
      <c r="U15" s="22"/>
      <c r="V15" s="33">
        <v>47.159144759522761</v>
      </c>
      <c r="W15" s="33">
        <v>47.305259283270274</v>
      </c>
      <c r="X15" s="33">
        <v>47.348767249571999</v>
      </c>
      <c r="Y15" s="33">
        <v>47.124170105671013</v>
      </c>
      <c r="Z15" s="22"/>
      <c r="AA15" s="22">
        <v>47.4</v>
      </c>
      <c r="AB15" s="22">
        <v>47.6</v>
      </c>
      <c r="AC15" s="22">
        <v>47.2</v>
      </c>
      <c r="AD15" s="22">
        <v>46.1</v>
      </c>
      <c r="AE15" s="22"/>
      <c r="AF15" s="22">
        <v>44.5</v>
      </c>
      <c r="AG15" s="22">
        <v>44.1</v>
      </c>
      <c r="AH15" s="22">
        <v>43.8</v>
      </c>
      <c r="AI15" s="22">
        <v>43.9</v>
      </c>
      <c r="AJ15" s="22"/>
      <c r="AK15" s="22">
        <v>43.7</v>
      </c>
      <c r="AL15" s="22">
        <v>42.5</v>
      </c>
      <c r="AM15" s="22">
        <v>41.7</v>
      </c>
      <c r="AN15" s="22">
        <v>41.8</v>
      </c>
      <c r="AO15" s="22"/>
      <c r="AP15" s="34">
        <v>40.671838455117872</v>
      </c>
      <c r="AQ15" s="34">
        <v>39.462099415088339</v>
      </c>
      <c r="AR15" s="34">
        <v>39.9</v>
      </c>
      <c r="AS15" s="34">
        <v>38.1</v>
      </c>
      <c r="AT15" s="22"/>
      <c r="AU15" s="34">
        <v>38.299999999999997</v>
      </c>
      <c r="AV15" s="34">
        <v>38</v>
      </c>
      <c r="AW15" s="34">
        <v>39.6</v>
      </c>
      <c r="AX15" s="34">
        <v>54.7</v>
      </c>
      <c r="AY15" s="22"/>
      <c r="AZ15" s="34">
        <v>39.4</v>
      </c>
      <c r="BA15" s="34">
        <v>39.6</v>
      </c>
      <c r="BB15" s="34">
        <v>40.9</v>
      </c>
      <c r="BC15" s="34">
        <v>41.4</v>
      </c>
      <c r="BD15" s="22"/>
      <c r="BE15" s="34">
        <v>42.7</v>
      </c>
      <c r="BF15" s="34">
        <v>42.7</v>
      </c>
      <c r="BG15" s="34">
        <v>42.4</v>
      </c>
      <c r="BH15" s="34">
        <v>42.3</v>
      </c>
      <c r="BI15" s="22"/>
      <c r="BJ15" s="34">
        <v>41.4</v>
      </c>
      <c r="BK15" s="34">
        <v>41.4</v>
      </c>
      <c r="BL15" s="34">
        <v>41</v>
      </c>
      <c r="BM15" s="34">
        <v>40.700000000000003</v>
      </c>
      <c r="BN15" s="57"/>
      <c r="BO15" s="34">
        <v>40.299999999999997</v>
      </c>
      <c r="BP15" s="34">
        <v>40.6</v>
      </c>
      <c r="BQ15" s="34">
        <v>39.5</v>
      </c>
      <c r="BR15" s="34">
        <v>40.299999999999997</v>
      </c>
      <c r="BS15" s="57"/>
      <c r="BT15" s="34">
        <v>39.299999999999997</v>
      </c>
      <c r="BU15" s="34">
        <v>42.9</v>
      </c>
      <c r="BV15" s="34">
        <v>38.700000000000003</v>
      </c>
      <c r="BW15" s="34">
        <v>39.4</v>
      </c>
      <c r="BX15" s="57"/>
      <c r="BY15" s="34">
        <v>42.1</v>
      </c>
      <c r="BZ15" s="34">
        <v>42.8</v>
      </c>
      <c r="CA15" s="34">
        <v>43.3</v>
      </c>
      <c r="CB15" s="34">
        <v>41.4</v>
      </c>
      <c r="CD15" s="34">
        <v>41.2</v>
      </c>
    </row>
    <row r="16" spans="1:82" ht="12" customHeight="1" x14ac:dyDescent="0.25">
      <c r="A16" s="29" t="s">
        <v>7</v>
      </c>
      <c r="B16" s="35">
        <v>82.8</v>
      </c>
      <c r="C16" s="35">
        <v>82.8</v>
      </c>
      <c r="D16" s="35">
        <v>83.715761666805705</v>
      </c>
      <c r="E16" s="36">
        <v>81.51711421401977</v>
      </c>
      <c r="F16" s="25"/>
      <c r="G16" s="36">
        <v>80.720193710945864</v>
      </c>
      <c r="H16" s="36">
        <f t="shared" si="3"/>
        <v>79.006771607778546</v>
      </c>
      <c r="I16" s="36">
        <v>78.675919487420757</v>
      </c>
      <c r="J16" s="36">
        <v>76.391958878016425</v>
      </c>
      <c r="K16" s="25"/>
      <c r="L16" s="36">
        <v>75.900000000000006</v>
      </c>
      <c r="M16" s="36">
        <v>75.599999999999994</v>
      </c>
      <c r="N16" s="36">
        <v>74.2085173508803</v>
      </c>
      <c r="O16" s="36">
        <v>72.45386230826405</v>
      </c>
      <c r="P16" s="25"/>
      <c r="Q16" s="35">
        <v>71.972268635925559</v>
      </c>
      <c r="R16" s="35">
        <v>71.646223073065954</v>
      </c>
      <c r="S16" s="35">
        <v>71.437337151169118</v>
      </c>
      <c r="T16" s="25">
        <v>69.7</v>
      </c>
      <c r="U16" s="25"/>
      <c r="V16" s="35">
        <v>66.379106675381976</v>
      </c>
      <c r="W16" s="35">
        <v>67.79030516429799</v>
      </c>
      <c r="X16" s="35">
        <v>66.830525977591947</v>
      </c>
      <c r="Y16" s="35">
        <v>66.814247858060028</v>
      </c>
      <c r="Z16" s="22"/>
      <c r="AA16" s="25">
        <v>67.400000000000006</v>
      </c>
      <c r="AB16" s="25">
        <v>69.2</v>
      </c>
      <c r="AC16" s="25">
        <v>70.099999999999994</v>
      </c>
      <c r="AD16" s="25">
        <v>71.8</v>
      </c>
      <c r="AE16" s="22"/>
      <c r="AF16" s="25">
        <v>71.8</v>
      </c>
      <c r="AG16" s="25">
        <v>73.7</v>
      </c>
      <c r="AH16" s="35">
        <v>73</v>
      </c>
      <c r="AI16" s="35">
        <v>76.2</v>
      </c>
      <c r="AJ16" s="22"/>
      <c r="AK16" s="35">
        <v>74.5</v>
      </c>
      <c r="AL16" s="35">
        <v>74.5</v>
      </c>
      <c r="AM16" s="35">
        <v>69.2</v>
      </c>
      <c r="AN16" s="35">
        <v>65.900000000000006</v>
      </c>
      <c r="AO16" s="25"/>
      <c r="AP16" s="36">
        <v>64.666795733231837</v>
      </c>
      <c r="AQ16" s="36">
        <v>64.653217898837752</v>
      </c>
      <c r="AR16" s="36">
        <v>65.599999999999994</v>
      </c>
      <c r="AS16" s="36">
        <v>63.7</v>
      </c>
      <c r="AT16" s="22"/>
      <c r="AU16" s="36">
        <v>64.599999999999994</v>
      </c>
      <c r="AV16" s="36">
        <v>63.9</v>
      </c>
      <c r="AW16" s="36">
        <v>64.900000000000006</v>
      </c>
      <c r="AX16" s="36">
        <v>65.2</v>
      </c>
      <c r="AY16" s="22"/>
      <c r="AZ16" s="36">
        <v>65.3</v>
      </c>
      <c r="BA16" s="36">
        <v>64.2</v>
      </c>
      <c r="BB16" s="36">
        <v>61.4</v>
      </c>
      <c r="BC16" s="36">
        <v>59.4</v>
      </c>
      <c r="BD16" s="22"/>
      <c r="BE16" s="36">
        <v>60.1</v>
      </c>
      <c r="BF16" s="36">
        <v>60</v>
      </c>
      <c r="BG16" s="36">
        <v>57.9</v>
      </c>
      <c r="BH16" s="36">
        <v>58.8</v>
      </c>
      <c r="BI16" s="22"/>
      <c r="BJ16" s="36">
        <v>59.8</v>
      </c>
      <c r="BK16" s="36">
        <v>75.400000000000006</v>
      </c>
      <c r="BL16" s="36">
        <v>55.1</v>
      </c>
      <c r="BM16" s="36">
        <v>54.6</v>
      </c>
      <c r="BN16" s="57"/>
      <c r="BO16" s="36">
        <v>56.2</v>
      </c>
      <c r="BP16" s="36">
        <v>57.4</v>
      </c>
      <c r="BQ16" s="36">
        <v>55.9</v>
      </c>
      <c r="BR16" s="36">
        <v>54.7</v>
      </c>
      <c r="BS16" s="57"/>
      <c r="BT16" s="36">
        <v>55.3</v>
      </c>
      <c r="BU16" s="36">
        <v>57</v>
      </c>
      <c r="BV16" s="36">
        <v>58.7</v>
      </c>
      <c r="BW16" s="36">
        <v>58.9</v>
      </c>
      <c r="BX16" s="60"/>
      <c r="BY16" s="36">
        <v>62.3</v>
      </c>
      <c r="BZ16" s="36">
        <v>61.2</v>
      </c>
      <c r="CA16" s="36">
        <v>62.3</v>
      </c>
      <c r="CB16" s="36">
        <v>61.3</v>
      </c>
      <c r="CD16" s="36">
        <v>60.7</v>
      </c>
    </row>
    <row r="17" spans="1:75" ht="12" customHeight="1" x14ac:dyDescent="0.25">
      <c r="A17" s="37" t="s">
        <v>10</v>
      </c>
      <c r="B17" s="15"/>
      <c r="C17" s="15"/>
      <c r="D17" s="15"/>
      <c r="E17" s="15"/>
      <c r="F17" s="38"/>
      <c r="G17" s="15"/>
      <c r="H17" s="39"/>
      <c r="I17" s="15"/>
      <c r="J17" s="15"/>
      <c r="K17" s="15"/>
      <c r="L17" s="15"/>
      <c r="M17" s="15"/>
      <c r="N17" s="15"/>
      <c r="O17" s="15"/>
      <c r="P17" s="15"/>
      <c r="Q17" s="16"/>
      <c r="R17" s="15"/>
      <c r="S17" s="15"/>
      <c r="T17" s="15"/>
      <c r="U17" s="15"/>
      <c r="V17" s="15"/>
      <c r="W17" s="15"/>
      <c r="X17" s="15"/>
      <c r="Y17" s="15"/>
      <c r="Z17" s="15"/>
      <c r="AA17" s="15"/>
      <c r="AB17" s="15"/>
      <c r="AC17" s="16"/>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21"/>
      <c r="BG17" s="15"/>
      <c r="BH17" s="15"/>
      <c r="BI17" s="15"/>
      <c r="BJ17" s="15"/>
      <c r="BO17" s="49"/>
      <c r="BP17" s="49"/>
      <c r="BQ17" s="49"/>
      <c r="BR17" s="49"/>
    </row>
    <row r="18" spans="1:75" ht="12" customHeight="1" x14ac:dyDescent="0.25">
      <c r="A18" s="40" t="s">
        <v>48</v>
      </c>
      <c r="B18" s="41"/>
      <c r="C18" s="41"/>
      <c r="D18" s="15"/>
      <c r="E18" s="15"/>
      <c r="F18" s="15"/>
      <c r="G18" s="15"/>
      <c r="H18" s="15"/>
      <c r="I18" s="15"/>
      <c r="J18" s="15"/>
      <c r="K18" s="15"/>
      <c r="L18" s="15"/>
      <c r="M18" s="15"/>
      <c r="N18" s="15"/>
      <c r="O18" s="15"/>
      <c r="P18" s="15"/>
      <c r="Q18" s="16"/>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R18" s="50"/>
      <c r="BT18" s="49"/>
      <c r="BU18" s="49"/>
      <c r="BV18" s="49"/>
      <c r="BW18" s="49"/>
    </row>
    <row r="19" spans="1:75" ht="12" customHeight="1" x14ac:dyDescent="0.25">
      <c r="A19" s="41"/>
      <c r="B19" s="41"/>
      <c r="C19" s="41"/>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T19" s="49"/>
      <c r="BU19" s="49"/>
      <c r="BV19" s="49"/>
      <c r="BW19" s="49"/>
    </row>
    <row r="20" spans="1:75" ht="12" customHeight="1" x14ac:dyDescent="0.25">
      <c r="A20" s="15"/>
      <c r="B20" s="15"/>
      <c r="C20" s="15"/>
      <c r="D20" s="42"/>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T20" s="49"/>
      <c r="BU20" s="49"/>
      <c r="BV20" s="49"/>
      <c r="BW20" s="49"/>
    </row>
    <row r="21" spans="1:75" ht="12.75" customHeight="1" x14ac:dyDescent="0.25">
      <c r="A21" s="43"/>
      <c r="B21" s="15"/>
      <c r="C21" s="15"/>
      <c r="D21" s="15"/>
      <c r="E21" s="15"/>
      <c r="F21" s="44"/>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T21" s="49"/>
      <c r="BU21" s="49"/>
      <c r="BV21" s="49"/>
      <c r="BW21" s="49"/>
    </row>
    <row r="22" spans="1:75" ht="12" customHeight="1" x14ac:dyDescent="0.25">
      <c r="A22" s="15"/>
      <c r="B22" s="43"/>
      <c r="C22" s="15"/>
      <c r="D22" s="43"/>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T22" s="49"/>
      <c r="BU22" s="49"/>
      <c r="BV22" s="49"/>
      <c r="BW22" s="49"/>
    </row>
    <row r="23" spans="1:75" ht="12" customHeight="1" x14ac:dyDescent="0.2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T23" s="49"/>
      <c r="BU23" s="49"/>
      <c r="BV23" s="49"/>
      <c r="BW23" s="49"/>
    </row>
    <row r="24" spans="1:75" ht="12" customHeight="1" x14ac:dyDescent="0.2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T24" s="49"/>
      <c r="BU24" s="49"/>
      <c r="BV24" s="49"/>
      <c r="BW24" s="49"/>
    </row>
    <row r="25" spans="1:75" ht="12" customHeight="1" x14ac:dyDescent="0.2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row>
    <row r="26" spans="1:75" ht="12" customHeight="1" x14ac:dyDescent="0.2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row>
    <row r="27" spans="1:75" ht="12" customHeight="1"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row>
    <row r="28" spans="1:75" ht="12" customHeight="1" x14ac:dyDescent="0.2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row>
    <row r="29" spans="1:75" ht="12" customHeight="1" x14ac:dyDescent="0.2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row>
    <row r="30" spans="1:75" ht="12" customHeight="1" x14ac:dyDescent="0.2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row>
    <row r="31" spans="1:75" ht="12" customHeight="1"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row>
    <row r="32" spans="1:75" ht="12" customHeight="1" x14ac:dyDescent="0.2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row>
    <row r="33" spans="1:62" ht="12" customHeight="1" x14ac:dyDescent="0.2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row>
    <row r="34" spans="1:62" ht="12" customHeight="1" x14ac:dyDescent="0.2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row>
    <row r="35" spans="1:62" ht="12" customHeight="1" x14ac:dyDescent="0.2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row>
    <row r="36" spans="1:62" ht="12" customHeight="1" x14ac:dyDescent="0.2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row>
    <row r="37" spans="1:62" ht="12" customHeight="1" x14ac:dyDescent="0.2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row>
    <row r="38" spans="1:62" ht="12" customHeight="1"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row>
    <row r="39" spans="1:62" ht="12" customHeight="1"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row>
    <row r="40" spans="1:62" ht="12" customHeight="1" x14ac:dyDescent="0.2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row>
    <row r="41" spans="1:62" ht="12" customHeight="1" x14ac:dyDescent="0.2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row>
    <row r="42" spans="1:62" ht="12" customHeight="1" x14ac:dyDescent="0.2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row>
    <row r="43" spans="1:62" ht="12" customHeight="1" x14ac:dyDescent="0.2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row>
    <row r="44" spans="1:62" ht="12" customHeight="1" x14ac:dyDescent="0.2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row>
    <row r="45" spans="1:62" ht="12" customHeight="1" x14ac:dyDescent="0.2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row>
    <row r="46" spans="1:62" ht="12" customHeight="1" x14ac:dyDescent="0.2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row>
    <row r="47" spans="1:62" ht="12" customHeight="1" x14ac:dyDescent="0.2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row>
    <row r="48" spans="1:62" ht="12" customHeight="1" x14ac:dyDescent="0.2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row>
    <row r="49" spans="1:62" ht="12" customHeight="1"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row>
    <row r="50" spans="1:62" ht="12" customHeight="1"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row>
    <row r="51" spans="1:62" ht="12" customHeight="1"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row>
    <row r="52" spans="1:62" ht="12" customHeight="1"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row>
    <row r="53" spans="1:62" ht="12" customHeight="1"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row>
    <row r="54" spans="1:62" ht="12" customHeight="1"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row>
    <row r="55" spans="1:62" ht="12" customHeight="1"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row>
    <row r="56" spans="1:62" ht="12" customHeight="1"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row>
    <row r="57" spans="1:62" ht="12" customHeight="1"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row>
    <row r="58" spans="1:62" ht="12" customHeight="1"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row>
    <row r="59" spans="1:62" ht="12" customHeight="1"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row>
    <row r="60" spans="1:62" ht="12" customHeight="1"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row>
    <row r="61" spans="1:62" ht="12" customHeight="1"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row>
    <row r="62" spans="1:62" ht="12" customHeight="1"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row>
    <row r="63" spans="1:62" ht="12" customHeight="1"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row>
    <row r="64" spans="1:62" ht="12" customHeight="1"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row>
    <row r="65" spans="1:62" ht="12" customHeight="1"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row>
    <row r="66" spans="1:62" ht="12" customHeight="1"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row>
    <row r="67" spans="1:62" ht="12" customHeight="1"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row>
    <row r="68" spans="1:62" ht="12" customHeight="1"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row>
    <row r="69" spans="1:62" ht="12" customHeight="1"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row>
    <row r="70" spans="1:62" ht="12" customHeight="1"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row>
    <row r="71" spans="1:62" ht="12" customHeight="1"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row>
    <row r="72" spans="1:62" ht="12" customHeight="1"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row>
    <row r="73" spans="1:62" ht="12" customHeight="1"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row>
    <row r="74" spans="1:62" ht="12" customHeight="1"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row>
    <row r="75" spans="1:62" ht="12" customHeight="1"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row>
    <row r="76" spans="1:62" ht="12" customHeight="1"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row>
    <row r="77" spans="1:62" ht="12" customHeight="1"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row>
    <row r="78" spans="1:62" ht="12" customHeight="1"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row>
    <row r="79" spans="1:62" ht="12" customHeight="1"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row>
    <row r="80" spans="1:62" ht="12" customHeight="1"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row>
    <row r="81" spans="1:62" ht="12" customHeight="1"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row>
    <row r="82" spans="1:62" ht="12" customHeight="1"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row>
    <row r="83" spans="1:62" ht="12" customHeight="1"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row>
    <row r="84" spans="1:62" ht="12" customHeight="1"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row>
    <row r="85" spans="1:62" ht="12" customHeight="1"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row>
    <row r="86" spans="1:62" ht="12" customHeight="1"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row>
    <row r="87" spans="1:62" ht="12" customHeight="1"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row>
    <row r="88" spans="1:62" ht="12" customHeight="1"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row>
    <row r="89" spans="1:62" ht="12" customHeight="1"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row>
    <row r="90" spans="1:62" ht="12" customHeight="1"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row>
    <row r="91" spans="1:62" ht="12" customHeight="1"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row>
    <row r="92" spans="1:62" ht="12" customHeight="1"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row>
    <row r="93" spans="1:62" ht="12" customHeight="1"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row>
    <row r="94" spans="1:62" ht="12" customHeight="1"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row>
    <row r="95" spans="1:62" ht="12" customHeight="1"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row>
    <row r="96" spans="1:62" ht="12" customHeight="1"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row>
    <row r="97" spans="1:62" ht="12" customHeight="1"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row>
    <row r="98" spans="1:62" ht="12" customHeight="1"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row>
    <row r="99" spans="1:62" ht="12" customHeight="1"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row>
    <row r="100" spans="1:62" ht="12" customHeight="1"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row>
    <row r="101" spans="1:62" ht="12" customHeight="1"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row>
    <row r="102" spans="1:62" ht="12" customHeight="1"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row>
    <row r="103" spans="1:62" ht="12" customHeight="1"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row>
    <row r="104" spans="1:62" ht="12" customHeight="1"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row>
    <row r="105" spans="1:62" ht="12" customHeight="1"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row>
    <row r="106" spans="1:62" ht="12" customHeight="1"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row>
    <row r="107" spans="1:62" ht="12" customHeight="1"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row>
    <row r="108" spans="1:62" ht="12" customHeight="1"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row>
    <row r="109" spans="1:62" ht="12" customHeight="1"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row>
    <row r="110" spans="1:62" ht="12" customHeight="1"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row>
    <row r="111" spans="1:62" ht="12" customHeight="1"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row>
    <row r="112" spans="1:62" ht="12" customHeight="1"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row>
    <row r="113" spans="1:62" ht="12" customHeight="1"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row>
    <row r="114" spans="1:62" ht="12" customHeight="1"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row>
    <row r="115" spans="1:62" ht="12" customHeight="1"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row>
    <row r="116" spans="1:62" ht="12" customHeight="1"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row>
    <row r="117" spans="1:62" ht="12" customHeight="1"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row>
    <row r="118" spans="1:62" ht="12" customHeight="1"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row>
    <row r="119" spans="1:62" ht="12" customHeight="1"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row>
    <row r="120" spans="1:62" ht="12" customHeight="1"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row>
    <row r="121" spans="1:62" ht="12" customHeight="1"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row>
    <row r="122" spans="1:62" ht="12" customHeight="1"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row>
    <row r="123" spans="1:62" ht="12" customHeight="1"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row>
    <row r="124" spans="1:62" ht="12" customHeight="1"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row>
    <row r="125" spans="1:62" ht="12" customHeight="1"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row>
    <row r="126" spans="1:62" ht="12" customHeight="1"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row>
    <row r="127" spans="1:62" ht="12" customHeight="1"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row>
    <row r="128" spans="1:62" ht="12" customHeight="1"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row>
    <row r="129" spans="1:62" ht="12" customHeight="1"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row>
    <row r="130" spans="1:62" ht="12" customHeight="1"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row>
    <row r="131" spans="1:62" ht="12" customHeight="1"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row>
    <row r="132" spans="1:62" ht="12" customHeight="1"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row>
    <row r="133" spans="1:62" ht="12" customHeight="1"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row>
    <row r="134" spans="1:62" ht="12" customHeight="1"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row>
    <row r="135" spans="1:62" ht="12" customHeight="1"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row>
    <row r="136" spans="1:62" ht="12" customHeight="1"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row>
    <row r="137" spans="1:62" ht="12" customHeight="1"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row>
    <row r="138" spans="1:62" ht="12" customHeight="1"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row>
    <row r="139" spans="1:62" ht="12" customHeight="1"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row>
    <row r="140" spans="1:62" ht="12" customHeight="1"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row>
    <row r="141" spans="1:62" ht="12" customHeight="1"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row>
    <row r="142" spans="1:62" ht="12" customHeight="1"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row>
    <row r="143" spans="1:62" ht="12" customHeight="1"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row>
    <row r="144" spans="1:62" ht="12" customHeight="1"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row>
    <row r="145" spans="1:62" ht="12" customHeight="1"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row>
    <row r="146" spans="1:62" ht="12" customHeight="1"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row>
    <row r="147" spans="1:62" ht="12" customHeight="1"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row>
    <row r="148" spans="1:62" ht="12" customHeight="1"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row>
    <row r="149" spans="1:62" ht="12" customHeight="1"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row>
    <row r="150" spans="1:62" ht="12" customHeight="1"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row>
    <row r="151" spans="1:62" ht="12" customHeight="1"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row>
    <row r="152" spans="1:62" ht="12" customHeight="1"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row>
    <row r="153" spans="1:62" ht="12" customHeight="1"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row>
    <row r="154" spans="1:62" ht="12" customHeight="1"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row>
    <row r="155" spans="1:62" ht="12" customHeight="1"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row>
    <row r="156" spans="1:62" ht="12" customHeight="1"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row>
    <row r="157" spans="1:62" ht="12" customHeight="1"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row>
    <row r="158" spans="1:62" ht="12" customHeight="1"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row>
    <row r="159" spans="1:62" ht="12" customHeight="1"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row>
    <row r="160" spans="1:62" ht="12" customHeight="1"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row>
    <row r="161" spans="1:62" ht="12" customHeight="1"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row>
    <row r="162" spans="1:62" ht="12" customHeight="1"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row>
    <row r="163" spans="1:62" ht="12" customHeight="1"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row>
    <row r="164" spans="1:62" ht="12" customHeight="1"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row>
    <row r="165" spans="1:62" ht="12" customHeight="1"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row>
    <row r="166" spans="1:62" ht="12" customHeight="1"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row>
    <row r="167" spans="1:62" ht="12" customHeight="1"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row>
    <row r="168" spans="1:62" ht="12" customHeight="1"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row>
    <row r="169" spans="1:62" ht="12" customHeight="1"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row>
    <row r="170" spans="1:62" ht="12" customHeight="1" x14ac:dyDescent="0.2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row>
    <row r="171" spans="1:62" ht="12" customHeight="1" x14ac:dyDescent="0.2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row>
    <row r="172" spans="1:62" ht="12" customHeight="1" x14ac:dyDescent="0.2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row>
    <row r="173" spans="1:62" ht="12" customHeight="1" x14ac:dyDescent="0.2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row>
    <row r="174" spans="1:62" ht="12" customHeight="1" x14ac:dyDescent="0.2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row>
    <row r="175" spans="1:62" ht="12" customHeight="1" x14ac:dyDescent="0.2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row>
    <row r="176" spans="1:62" ht="12" customHeight="1" x14ac:dyDescent="0.2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row>
    <row r="177" spans="1:62" ht="12" customHeight="1" x14ac:dyDescent="0.2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row>
    <row r="178" spans="1:62" ht="12" customHeight="1" x14ac:dyDescent="0.2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row>
    <row r="179" spans="1:62" ht="12" customHeight="1" x14ac:dyDescent="0.2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row>
    <row r="180" spans="1:62" ht="12" customHeight="1" x14ac:dyDescent="0.2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row>
    <row r="181" spans="1:62" ht="12" customHeight="1" x14ac:dyDescent="0.2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row>
    <row r="182" spans="1:62" ht="12" customHeight="1" x14ac:dyDescent="0.2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row>
    <row r="183" spans="1:62" ht="12" customHeight="1" x14ac:dyDescent="0.2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row>
    <row r="184" spans="1:62" ht="12" customHeight="1" x14ac:dyDescent="0.2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row>
    <row r="185" spans="1:62" ht="12" customHeight="1" x14ac:dyDescent="0.2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row>
    <row r="186" spans="1:62" ht="12" customHeight="1"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row>
    <row r="187" spans="1:62" ht="12" customHeight="1" x14ac:dyDescent="0.2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row>
    <row r="188" spans="1:62" ht="12" customHeight="1" x14ac:dyDescent="0.2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row>
    <row r="189" spans="1:62" ht="12" customHeight="1" x14ac:dyDescent="0.2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row>
    <row r="190" spans="1:62" ht="12" customHeight="1" x14ac:dyDescent="0.2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row>
    <row r="191" spans="1:62" ht="12" customHeight="1" x14ac:dyDescent="0.2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row>
    <row r="192" spans="1:62" ht="12" customHeight="1" x14ac:dyDescent="0.2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row>
    <row r="193" spans="1:62" ht="12" customHeight="1" x14ac:dyDescent="0.2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row>
    <row r="194" spans="1:62" ht="12" customHeight="1" x14ac:dyDescent="0.2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row>
    <row r="195" spans="1:62" ht="12" customHeight="1" x14ac:dyDescent="0.2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row>
    <row r="196" spans="1:62" ht="12" customHeight="1" x14ac:dyDescent="0.2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row>
    <row r="197" spans="1:62" ht="12" customHeight="1" x14ac:dyDescent="0.2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row>
    <row r="198" spans="1:62" ht="12" customHeight="1" x14ac:dyDescent="0.2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row>
    <row r="199" spans="1:62" ht="12" customHeight="1" x14ac:dyDescent="0.2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row>
    <row r="200" spans="1:62" ht="12" customHeight="1" x14ac:dyDescent="0.2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row>
    <row r="201" spans="1:62" ht="12" customHeight="1"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row>
    <row r="202" spans="1:62" ht="12" customHeight="1"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row>
    <row r="203" spans="1:62" ht="12" customHeight="1"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row>
    <row r="204" spans="1:62" ht="12" customHeight="1"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row>
    <row r="205" spans="1:62" ht="12" customHeight="1"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row>
    <row r="206" spans="1:62" ht="12" customHeight="1"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row>
    <row r="207" spans="1:62" ht="12" customHeight="1"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row>
    <row r="208" spans="1:62" ht="12" customHeight="1"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row>
    <row r="209" spans="1:62" ht="12" customHeight="1"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row>
    <row r="210" spans="1:62" ht="12" customHeight="1"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row>
    <row r="211" spans="1:62" ht="12" customHeight="1"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row>
    <row r="212" spans="1:62" ht="12" customHeight="1"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row>
    <row r="213" spans="1:62" ht="12" customHeight="1"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row>
    <row r="214" spans="1:62" ht="12" customHeight="1"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row>
    <row r="215" spans="1:62" ht="12" customHeight="1"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row>
    <row r="216" spans="1:62" ht="12" customHeight="1"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row>
    <row r="217" spans="1:62" ht="12" customHeight="1"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row>
    <row r="218" spans="1:62" ht="12" customHeight="1"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row>
    <row r="219" spans="1:62" ht="12" customHeight="1"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row>
    <row r="220" spans="1:62" ht="12" customHeight="1"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row>
    <row r="221" spans="1:62" ht="12" customHeight="1"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row>
    <row r="222" spans="1:62" ht="12" customHeight="1"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row>
    <row r="223" spans="1:62" ht="12" customHeight="1"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row>
    <row r="224" spans="1:62" ht="12" customHeight="1"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row>
    <row r="225" spans="1:62" ht="12" customHeight="1"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row>
    <row r="226" spans="1:62" ht="12" customHeight="1"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row>
    <row r="227" spans="1:62" ht="12"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row>
    <row r="228" spans="1:62" ht="12"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row>
    <row r="229" spans="1:62" ht="12"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row>
    <row r="230" spans="1:62" ht="12"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row>
    <row r="231" spans="1:62" ht="12"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row>
    <row r="232" spans="1:62" ht="12"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row>
    <row r="233" spans="1:62" ht="12"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row>
    <row r="234" spans="1:62" ht="12"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row>
    <row r="235" spans="1:62" ht="12"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row>
    <row r="236" spans="1:62" ht="12"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row>
    <row r="237" spans="1:62" ht="12"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row>
    <row r="238" spans="1:62" ht="12"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row>
    <row r="239" spans="1:62" ht="12"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row>
    <row r="240" spans="1:62" ht="12"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row>
    <row r="241" spans="1:62" ht="12"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row>
    <row r="242" spans="1:62" ht="12"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row>
    <row r="243" spans="1:62" ht="12"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row>
    <row r="244" spans="1:62" ht="12"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row>
    <row r="245" spans="1:62" ht="12"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row>
    <row r="246" spans="1:62" ht="12"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row>
    <row r="247" spans="1:62" ht="12"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row>
    <row r="248" spans="1:62" ht="12"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row>
    <row r="249" spans="1:62" ht="12"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row>
    <row r="250" spans="1:62" ht="12"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row>
    <row r="251" spans="1:62" ht="12"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row>
    <row r="252" spans="1:62" ht="12"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row>
    <row r="253" spans="1:62" ht="12"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row>
    <row r="254" spans="1:62" ht="12"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row>
    <row r="255" spans="1:62" ht="12"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row>
    <row r="256" spans="1:62" ht="12"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row>
    <row r="257" spans="1:62" ht="12"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row>
    <row r="258" spans="1:62" ht="12"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row>
    <row r="259" spans="1:62" ht="12"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row>
    <row r="260" spans="1:62" ht="12"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row>
    <row r="261" spans="1:62" ht="12"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row>
    <row r="262" spans="1:62" ht="12" customHeight="1"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row>
    <row r="263" spans="1:62" ht="12" customHeight="1"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row>
    <row r="264" spans="1:62" ht="12" customHeight="1"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row>
    <row r="265" spans="1:62" ht="12" customHeight="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row>
    <row r="266" spans="1:62" ht="12" customHeight="1"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row>
    <row r="267" spans="1:62" ht="12" customHeight="1"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row>
    <row r="268" spans="1:62" ht="12" customHeight="1"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row>
    <row r="269" spans="1:62" ht="12" customHeight="1"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row>
    <row r="270" spans="1:62" ht="12" customHeight="1"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row>
    <row r="271" spans="1:62" ht="12" customHeight="1"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row>
    <row r="272" spans="1:62" ht="12" customHeight="1"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row>
    <row r="273" spans="1:62" ht="12" customHeight="1"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row>
    <row r="274" spans="1:62" ht="12" customHeight="1"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row>
    <row r="275" spans="1:62" ht="12" customHeight="1"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row>
    <row r="276" spans="1:62" ht="12" customHeight="1"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row>
    <row r="277" spans="1:62" ht="12" customHeight="1"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row>
    <row r="278" spans="1:62" ht="12" customHeight="1"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row>
    <row r="279" spans="1:62" ht="12" customHeight="1"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row>
    <row r="280" spans="1:62" ht="12" customHeight="1"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row>
    <row r="281" spans="1:62" ht="12" customHeight="1"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row>
    <row r="282" spans="1:62" ht="12" customHeight="1"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row>
    <row r="283" spans="1:62" ht="12" customHeight="1"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row>
    <row r="284" spans="1:62" ht="12" customHeight="1"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row>
    <row r="285" spans="1:62" ht="12" customHeight="1"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row>
    <row r="286" spans="1:62" ht="12" customHeight="1"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row>
    <row r="287" spans="1:62" ht="12" customHeight="1"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row>
    <row r="288" spans="1:62" ht="12" customHeight="1"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row>
    <row r="289" spans="1:62" ht="12" customHeight="1"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row>
    <row r="290" spans="1:62" ht="12" customHeight="1"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row>
    <row r="291" spans="1:62" ht="12" customHeight="1"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row>
    <row r="292" spans="1:62" ht="12" customHeight="1"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row>
    <row r="293" spans="1:62" ht="12" customHeight="1"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row>
    <row r="294" spans="1:62" ht="12" customHeight="1"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row>
    <row r="295" spans="1:62" ht="12" customHeight="1"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row>
    <row r="296" spans="1:62" ht="12" customHeight="1"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row>
    <row r="297" spans="1:62" ht="12" customHeight="1"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row>
    <row r="298" spans="1:62" ht="12" customHeight="1"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row>
    <row r="299" spans="1:62" ht="12" customHeight="1"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row>
    <row r="300" spans="1:62" ht="12" customHeight="1"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row>
    <row r="301" spans="1:62" ht="12" customHeight="1"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row>
    <row r="302" spans="1:62" ht="12" customHeight="1"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row>
    <row r="303" spans="1:62" ht="12" customHeight="1"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row>
    <row r="304" spans="1:62" ht="12" customHeight="1"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row>
    <row r="305" spans="1:62" ht="12" customHeight="1"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row>
    <row r="306" spans="1:62" ht="12" customHeight="1"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row>
    <row r="307" spans="1:62" ht="12" customHeight="1"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row>
    <row r="308" spans="1:62" ht="12" customHeight="1"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row>
    <row r="309" spans="1:62" ht="12" customHeight="1"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row>
    <row r="310" spans="1:62" ht="12" customHeight="1"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row>
    <row r="311" spans="1:62" ht="12" customHeight="1"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row>
    <row r="312" spans="1:62" ht="12" customHeight="1"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row>
    <row r="313" spans="1:62" ht="12" customHeight="1"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row>
    <row r="314" spans="1:62" ht="12" customHeight="1"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row>
    <row r="315" spans="1:62" ht="12" customHeight="1"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row>
    <row r="316" spans="1:62" ht="12" customHeight="1"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row>
    <row r="317" spans="1:62" ht="12" customHeight="1"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row>
    <row r="318" spans="1:62" ht="12" customHeight="1"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row>
    <row r="319" spans="1:62" ht="12" customHeight="1"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row>
    <row r="320" spans="1:62" ht="12" customHeight="1"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row>
    <row r="321" spans="1:62" ht="12" customHeight="1"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row>
    <row r="322" spans="1:62" ht="12" customHeight="1"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row>
    <row r="323" spans="1:62" ht="12" customHeight="1"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row>
    <row r="324" spans="1:62" ht="12" customHeight="1"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row>
    <row r="325" spans="1:62" ht="12" customHeight="1"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row>
    <row r="326" spans="1:62" ht="12" customHeight="1"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row>
    <row r="327" spans="1:62" ht="12" customHeight="1"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row>
    <row r="328" spans="1:62" ht="12" customHeight="1"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row>
    <row r="329" spans="1:62" ht="12" customHeight="1"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row>
    <row r="330" spans="1:62" ht="12" customHeight="1"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row>
    <row r="331" spans="1:62" ht="12" customHeight="1"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row>
    <row r="332" spans="1:62" ht="12" customHeight="1"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row>
    <row r="333" spans="1:62" ht="12" customHeight="1"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row>
    <row r="334" spans="1:62" ht="12" customHeight="1"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row>
    <row r="335" spans="1:62" ht="12" customHeight="1"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row>
    <row r="336" spans="1:62" ht="12" customHeight="1"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row>
    <row r="337" spans="1:62" ht="12" customHeight="1"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row>
    <row r="338" spans="1:62" ht="12" customHeight="1"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row>
    <row r="339" spans="1:62" ht="12" customHeight="1"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row>
    <row r="340" spans="1:62" ht="12" customHeight="1"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row>
    <row r="341" spans="1:62" ht="12" customHeight="1"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row>
    <row r="342" spans="1:62" ht="12" customHeight="1"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row>
    <row r="343" spans="1:62" ht="12" customHeight="1"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row>
    <row r="344" spans="1:62" ht="12" customHeight="1"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row>
    <row r="345" spans="1:62" ht="12" customHeight="1"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row>
    <row r="346" spans="1:62" ht="12" customHeight="1"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row>
    <row r="347" spans="1:62" ht="12" customHeight="1"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row>
    <row r="348" spans="1:62" ht="12" customHeight="1"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row>
    <row r="349" spans="1:62" ht="12" customHeight="1"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row>
    <row r="350" spans="1:62" ht="12" customHeight="1"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row>
    <row r="351" spans="1:62" ht="12" customHeight="1"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row>
    <row r="352" spans="1:62" ht="12" customHeight="1"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row>
    <row r="353" spans="1:62" ht="12" customHeight="1"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row>
    <row r="354" spans="1:62" ht="12" customHeight="1"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row>
    <row r="355" spans="1:62" ht="12"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row>
    <row r="356" spans="1:62" ht="12" customHeight="1"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row>
    <row r="357" spans="1:62" ht="12" customHeight="1"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row>
    <row r="358" spans="1:62" ht="12" customHeight="1"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row>
    <row r="359" spans="1:62" ht="12" customHeight="1"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row>
    <row r="360" spans="1:62" ht="12" customHeight="1"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row>
    <row r="361" spans="1:62" ht="12" customHeight="1"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row>
    <row r="362" spans="1:62" ht="12" customHeight="1"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row>
    <row r="363" spans="1:62" ht="12" customHeight="1"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row>
    <row r="364" spans="1:62" ht="12" customHeight="1"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row>
    <row r="365" spans="1:62" ht="12" customHeight="1"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row>
    <row r="366" spans="1:62" ht="12" customHeight="1"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row>
    <row r="367" spans="1:62" ht="12" customHeight="1"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row>
    <row r="368" spans="1:62" ht="12" customHeight="1"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row>
    <row r="369" spans="1:62" ht="12" customHeight="1"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row>
    <row r="370" spans="1:62" ht="12" customHeight="1"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row>
    <row r="371" spans="1:62" ht="12" customHeight="1"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row>
    <row r="372" spans="1:62" ht="12" customHeight="1"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row>
    <row r="373" spans="1:62" ht="12" customHeight="1"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row>
    <row r="374" spans="1:62" ht="12" customHeight="1"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row>
    <row r="375" spans="1:62" ht="12"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row>
    <row r="376" spans="1:62" ht="12" customHeight="1"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row>
    <row r="377" spans="1:62" ht="12"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row>
    <row r="378" spans="1:62" ht="12" customHeight="1"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row>
    <row r="379" spans="1:62" ht="12" customHeight="1"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row>
    <row r="380" spans="1:62" ht="12" customHeight="1"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row>
    <row r="381" spans="1:62" ht="12" customHeight="1"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row>
    <row r="382" spans="1:62" ht="12" customHeight="1"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row>
    <row r="383" spans="1:62" ht="12" customHeight="1"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row>
    <row r="384" spans="1:62" ht="12" customHeight="1"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row>
    <row r="385" spans="1:62" ht="12" customHeight="1"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row>
    <row r="386" spans="1:62" ht="12" customHeight="1"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row>
    <row r="387" spans="1:62" ht="12" customHeight="1"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row>
    <row r="388" spans="1:62" ht="12" customHeight="1"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row>
    <row r="389" spans="1:62" ht="12" customHeight="1"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row>
    <row r="390" spans="1:62" ht="12" customHeight="1"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row>
    <row r="391" spans="1:62" ht="12" customHeight="1"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c r="BJ391" s="15"/>
    </row>
    <row r="392" spans="1:62" ht="12" customHeight="1"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row>
    <row r="393" spans="1:62" ht="12" customHeight="1"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row>
    <row r="394" spans="1:62" ht="12" customHeight="1"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row>
    <row r="395" spans="1:62" ht="12" customHeight="1"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row>
    <row r="396" spans="1:62" ht="12" customHeight="1"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row>
    <row r="397" spans="1:62" ht="12" customHeight="1"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row>
    <row r="398" spans="1:62" ht="12" customHeight="1"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row>
    <row r="399" spans="1:62" ht="12" customHeight="1"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row>
    <row r="400" spans="1:62" ht="12" customHeight="1"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row>
    <row r="401" spans="1:62" ht="12" customHeight="1"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row>
    <row r="402" spans="1:62" ht="12" customHeight="1"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row>
    <row r="403" spans="1:62" ht="12" customHeight="1"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row>
    <row r="404" spans="1:62" ht="12" customHeight="1"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row>
    <row r="405" spans="1:62" ht="12" customHeight="1"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row>
    <row r="406" spans="1:62" ht="12" customHeight="1"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row>
    <row r="407" spans="1:62" ht="12" customHeight="1"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c r="BG407" s="15"/>
      <c r="BH407" s="15"/>
      <c r="BI407" s="15"/>
      <c r="BJ407" s="15"/>
    </row>
    <row r="408" spans="1:62" ht="12" customHeight="1"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row>
    <row r="409" spans="1:62" ht="12" customHeight="1"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c r="BG409" s="15"/>
      <c r="BH409" s="15"/>
      <c r="BI409" s="15"/>
      <c r="BJ409" s="15"/>
    </row>
    <row r="410" spans="1:62" ht="12" customHeight="1"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row>
    <row r="411" spans="1:62" ht="12" customHeight="1"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c r="BJ411" s="15"/>
    </row>
    <row r="412" spans="1:62" ht="12" customHeight="1"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row>
    <row r="413" spans="1:62" ht="12" customHeight="1"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c r="BG413" s="15"/>
      <c r="BH413" s="15"/>
      <c r="BI413" s="15"/>
      <c r="BJ413" s="15"/>
    </row>
    <row r="414" spans="1:62" ht="12" customHeight="1"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row>
    <row r="415" spans="1:62" ht="12" customHeight="1"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row>
    <row r="416" spans="1:62" ht="12" customHeight="1"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row>
    <row r="417" spans="1:62" ht="12" customHeight="1"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c r="BJ417" s="15"/>
    </row>
    <row r="418" spans="1:62" ht="12" customHeight="1"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row>
    <row r="419" spans="1:62" ht="12" customHeight="1"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row>
    <row r="420" spans="1:62" ht="12" customHeight="1"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row>
    <row r="421" spans="1:62" ht="12" customHeight="1"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row>
    <row r="422" spans="1:62" ht="12" customHeight="1"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row>
    <row r="423" spans="1:62" ht="12" customHeight="1"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c r="BJ423" s="15"/>
    </row>
    <row r="424" spans="1:62" ht="12" customHeight="1"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row>
    <row r="425" spans="1:62" ht="12" customHeight="1"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c r="BI425" s="15"/>
      <c r="BJ425" s="15"/>
    </row>
    <row r="426" spans="1:62" ht="12" customHeight="1"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row>
    <row r="427" spans="1:62" ht="12" customHeight="1"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c r="BI427" s="15"/>
      <c r="BJ427" s="15"/>
    </row>
    <row r="428" spans="1:62" ht="12" customHeight="1"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row>
    <row r="429" spans="1:62" ht="12" customHeight="1"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c r="BG429" s="15"/>
      <c r="BH429" s="15"/>
      <c r="BI429" s="15"/>
      <c r="BJ429" s="15"/>
    </row>
    <row r="430" spans="1:62" ht="12" customHeight="1"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row>
    <row r="431" spans="1:62" ht="12" customHeight="1"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row>
    <row r="432" spans="1:62" ht="12" customHeight="1"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row>
    <row r="433" spans="1:62" ht="12" customHeight="1"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row>
    <row r="434" spans="1:62" ht="12" customHeight="1"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row>
    <row r="435" spans="1:62" ht="12" customHeight="1"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row>
    <row r="436" spans="1:62" ht="12" customHeight="1"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row>
    <row r="437" spans="1:62" ht="12" customHeight="1"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row>
    <row r="438" spans="1:62" ht="12" customHeight="1"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row>
    <row r="439" spans="1:62" ht="12" customHeight="1"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row>
    <row r="440" spans="1:62" ht="12" customHeight="1"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row>
    <row r="441" spans="1:62" ht="12" customHeight="1"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row>
    <row r="442" spans="1:62" ht="12" customHeight="1"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row>
    <row r="443" spans="1:62" ht="12" customHeight="1"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row>
    <row r="444" spans="1:62" ht="12" customHeight="1"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row>
    <row r="445" spans="1:62" ht="12" customHeight="1"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row>
    <row r="446" spans="1:62" ht="12" customHeight="1"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row>
    <row r="447" spans="1:62" ht="12" customHeight="1"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row>
    <row r="448" spans="1:62" ht="12" customHeight="1"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row>
    <row r="449" spans="1:62" ht="12" customHeight="1"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row>
    <row r="450" spans="1:62" ht="12" customHeight="1"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row>
    <row r="451" spans="1:62" ht="12" customHeight="1"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row>
    <row r="452" spans="1:62" ht="12" customHeight="1"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row>
    <row r="453" spans="1:62" ht="12" customHeight="1"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row>
    <row r="454" spans="1:62" ht="12" customHeight="1"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row>
    <row r="455" spans="1:62" ht="12" customHeight="1"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c r="BJ455" s="15"/>
    </row>
    <row r="456" spans="1:62" ht="12" customHeight="1"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row>
    <row r="457" spans="1:62" ht="12" customHeight="1"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c r="BJ457" s="15"/>
    </row>
    <row r="458" spans="1:62" ht="12" customHeight="1"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row>
    <row r="459" spans="1:62" ht="12" customHeight="1"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row>
    <row r="460" spans="1:62" ht="12" customHeight="1"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row>
    <row r="461" spans="1:62" ht="12" customHeight="1"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row>
    <row r="462" spans="1:62" ht="12" customHeight="1"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row>
    <row r="463" spans="1:62" ht="12" customHeight="1"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row>
    <row r="464" spans="1:62" ht="12" customHeight="1"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row>
    <row r="465" spans="1:62" ht="12" customHeight="1"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row>
    <row r="466" spans="1:62" ht="12" customHeight="1"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row>
    <row r="467" spans="1:62" ht="12" customHeight="1"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row>
    <row r="468" spans="1:62" ht="12" customHeight="1"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row>
    <row r="469" spans="1:62" ht="12" customHeight="1"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row>
    <row r="470" spans="1:62" ht="12" customHeight="1"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row>
    <row r="471" spans="1:62" ht="12" customHeight="1"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row>
    <row r="472" spans="1:62" ht="12" customHeight="1"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row>
    <row r="473" spans="1:62" ht="12" customHeight="1"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row>
    <row r="474" spans="1:62" ht="12" customHeight="1"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row>
    <row r="475" spans="1:62" ht="12" customHeight="1"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row>
    <row r="476" spans="1:62" ht="12" customHeight="1"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row>
    <row r="477" spans="1:62" ht="12" customHeight="1"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row>
    <row r="478" spans="1:62" ht="12" customHeight="1"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row>
    <row r="479" spans="1:62" ht="12" customHeight="1"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row>
    <row r="480" spans="1:62" ht="12" customHeight="1"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row>
    <row r="481" spans="1:62" ht="12" customHeight="1"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row>
    <row r="482" spans="1:62" ht="12" customHeight="1"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row>
    <row r="483" spans="1:62" ht="12" customHeight="1"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row>
    <row r="484" spans="1:62" ht="12" customHeight="1"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row>
    <row r="485" spans="1:62" ht="12" customHeight="1"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row>
    <row r="486" spans="1:62" ht="12" customHeight="1"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row>
    <row r="487" spans="1:62" ht="12" customHeight="1"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row>
    <row r="488" spans="1:62" ht="12" customHeight="1"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row>
    <row r="489" spans="1:62" ht="12" customHeight="1"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row>
    <row r="490" spans="1:62" ht="12" customHeight="1"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row>
    <row r="491" spans="1:62" ht="12" customHeight="1"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row>
    <row r="492" spans="1:62" ht="12" customHeight="1"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row>
    <row r="493" spans="1:62" ht="12" customHeight="1"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row>
    <row r="494" spans="1:62" ht="12" customHeight="1"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row>
    <row r="495" spans="1:62" ht="12" customHeight="1"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row>
    <row r="496" spans="1:62" ht="12" customHeight="1"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row>
    <row r="497" spans="1:62" ht="12" customHeight="1"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row>
    <row r="498" spans="1:62" ht="12" customHeight="1"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row>
    <row r="499" spans="1:62" ht="12" customHeight="1"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row>
    <row r="500" spans="1:62" ht="12" customHeight="1"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row>
    <row r="501" spans="1:62" ht="12" customHeight="1"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row>
    <row r="502" spans="1:62" ht="12" customHeight="1"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row>
    <row r="503" spans="1:62" ht="12" customHeight="1"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c r="BJ503" s="15"/>
    </row>
    <row r="504" spans="1:62" ht="12" customHeight="1"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row>
    <row r="505" spans="1:62" ht="12" customHeight="1"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c r="BJ505" s="15"/>
    </row>
    <row r="506" spans="1:62" ht="12" customHeight="1"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row>
    <row r="507" spans="1:62" ht="12" customHeight="1"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row>
    <row r="508" spans="1:62" ht="12" customHeight="1"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row>
    <row r="509" spans="1:62" ht="12" customHeight="1"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row>
    <row r="510" spans="1:62" ht="12" customHeight="1"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row>
    <row r="511" spans="1:62" ht="12" customHeight="1"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row>
    <row r="512" spans="1:62" ht="12" customHeight="1"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row>
    <row r="513" spans="1:62" ht="12" customHeight="1"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row>
    <row r="514" spans="1:62" ht="12" customHeight="1"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row>
    <row r="515" spans="1:62" ht="12" customHeight="1"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row>
    <row r="516" spans="1:62" ht="12" customHeight="1"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row>
    <row r="517" spans="1:62" ht="12" customHeight="1"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row>
    <row r="518" spans="1:62" ht="12" customHeight="1"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row>
    <row r="519" spans="1:62" ht="12" customHeight="1"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c r="BG519" s="15"/>
      <c r="BH519" s="15"/>
      <c r="BI519" s="15"/>
      <c r="BJ519" s="15"/>
    </row>
    <row r="520" spans="1:62" ht="12" customHeight="1"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row>
    <row r="521" spans="1:62" ht="12" customHeight="1"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c r="BJ521" s="15"/>
    </row>
    <row r="522" spans="1:62" ht="12" customHeight="1"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row>
    <row r="523" spans="1:62" ht="12" customHeight="1"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c r="BG523" s="15"/>
      <c r="BH523" s="15"/>
      <c r="BI523" s="15"/>
      <c r="BJ523" s="15"/>
    </row>
    <row r="524" spans="1:62" ht="12" customHeight="1"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row>
    <row r="525" spans="1:62" ht="12" customHeight="1"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c r="BJ525" s="15"/>
    </row>
    <row r="526" spans="1:62" ht="12" customHeight="1"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row>
    <row r="527" spans="1:62" ht="12" customHeight="1"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c r="BG527" s="15"/>
      <c r="BH527" s="15"/>
      <c r="BI527" s="15"/>
      <c r="BJ527" s="15"/>
    </row>
    <row r="528" spans="1:62" ht="12" customHeight="1"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row>
    <row r="529" spans="1:62" ht="12" customHeight="1"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row>
    <row r="530" spans="1:62" ht="12" customHeight="1"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row>
    <row r="531" spans="1:62" ht="12" customHeight="1"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c r="BG531" s="15"/>
      <c r="BH531" s="15"/>
      <c r="BI531" s="15"/>
      <c r="BJ531" s="15"/>
    </row>
    <row r="532" spans="1:62" ht="12" customHeight="1"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row>
    <row r="533" spans="1:62" ht="12" customHeight="1"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c r="BG533" s="15"/>
      <c r="BH533" s="15"/>
      <c r="BI533" s="15"/>
      <c r="BJ533" s="15"/>
    </row>
    <row r="534" spans="1:62" ht="12" customHeight="1"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row>
    <row r="535" spans="1:62" ht="12" customHeight="1"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row>
    <row r="536" spans="1:62" ht="12" customHeight="1"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row>
    <row r="537" spans="1:62" ht="12" customHeight="1"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c r="BJ537" s="15"/>
    </row>
    <row r="538" spans="1:62" ht="12" customHeight="1"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row>
    <row r="539" spans="1:62" ht="12" customHeight="1"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c r="BJ539" s="15"/>
    </row>
    <row r="540" spans="1:62" ht="12" customHeight="1"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row>
    <row r="541" spans="1:62" ht="12" customHeight="1"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row>
    <row r="542" spans="1:62" ht="12" customHeight="1"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row>
    <row r="543" spans="1:62" ht="12" customHeight="1"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c r="BJ543" s="15"/>
    </row>
    <row r="544" spans="1:62" ht="12" customHeight="1"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row>
    <row r="545" spans="1:62" ht="12" customHeight="1"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row>
    <row r="546" spans="1:62" ht="12" customHeight="1"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row>
    <row r="547" spans="1:62" ht="12" customHeight="1"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c r="BJ547" s="15"/>
    </row>
    <row r="548" spans="1:62" ht="12" customHeight="1"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row>
    <row r="549" spans="1:62" ht="12" customHeight="1"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row>
    <row r="550" spans="1:62" ht="12" customHeight="1"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row>
    <row r="551" spans="1:62" ht="12" customHeight="1"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row>
    <row r="552" spans="1:62" ht="12" customHeight="1"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row>
    <row r="553" spans="1:62" ht="12" customHeight="1"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row>
    <row r="554" spans="1:62" ht="12" customHeight="1"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row>
    <row r="555" spans="1:62" ht="12" customHeight="1"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c r="BJ555" s="15"/>
    </row>
    <row r="556" spans="1:62" ht="12" customHeight="1"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row>
    <row r="557" spans="1:62" ht="12" customHeight="1"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row>
    <row r="558" spans="1:62" ht="12" customHeight="1"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row>
    <row r="559" spans="1:62" ht="12" customHeight="1"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row>
    <row r="560" spans="1:62" ht="12" customHeight="1"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row>
    <row r="561" spans="1:62" ht="12" customHeight="1"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row>
    <row r="562" spans="1:62" ht="12" customHeight="1"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row>
    <row r="563" spans="1:62" ht="12" customHeight="1"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c r="BJ563" s="15"/>
    </row>
    <row r="564" spans="1:62" ht="12" customHeight="1"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row>
    <row r="565" spans="1:62" ht="12" customHeight="1"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c r="BG565" s="15"/>
      <c r="BH565" s="15"/>
      <c r="BI565" s="15"/>
      <c r="BJ565" s="15"/>
    </row>
    <row r="566" spans="1:62" ht="12" customHeight="1"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row>
    <row r="567" spans="1:62" ht="12" customHeight="1"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c r="BJ567" s="15"/>
    </row>
    <row r="568" spans="1:62" ht="12" customHeight="1"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row>
    <row r="569" spans="1:62" ht="12" customHeight="1"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row>
    <row r="570" spans="1:62" ht="12" customHeight="1"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row>
    <row r="571" spans="1:62" ht="12" customHeight="1"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c r="BJ571" s="15"/>
    </row>
    <row r="572" spans="1:62" ht="12" customHeight="1"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row>
    <row r="573" spans="1:62" ht="12" customHeight="1"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c r="BG573" s="15"/>
      <c r="BH573" s="15"/>
      <c r="BI573" s="15"/>
      <c r="BJ573" s="15"/>
    </row>
    <row r="574" spans="1:62" ht="12" customHeight="1"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row>
    <row r="575" spans="1:62" ht="12" customHeight="1"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c r="BG575" s="15"/>
      <c r="BH575" s="15"/>
      <c r="BI575" s="15"/>
      <c r="BJ575" s="15"/>
    </row>
    <row r="576" spans="1:62" ht="12" customHeight="1"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row>
    <row r="577" spans="1:62" ht="12" customHeight="1"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c r="BG577" s="15"/>
      <c r="BH577" s="15"/>
      <c r="BI577" s="15"/>
      <c r="BJ577" s="15"/>
    </row>
    <row r="578" spans="1:62" ht="12" customHeight="1"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row>
    <row r="579" spans="1:62" ht="12" customHeight="1"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c r="BJ579" s="15"/>
    </row>
    <row r="580" spans="1:62" ht="12" customHeight="1"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row>
    <row r="581" spans="1:62" ht="12" customHeight="1"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c r="BJ581" s="15"/>
    </row>
    <row r="582" spans="1:62" ht="12" customHeight="1"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row>
    <row r="583" spans="1:62" ht="12" customHeight="1"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c r="BG583" s="15"/>
      <c r="BH583" s="15"/>
      <c r="BI583" s="15"/>
      <c r="BJ583" s="15"/>
    </row>
    <row r="584" spans="1:62" ht="12" customHeight="1"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row>
    <row r="585" spans="1:62" ht="12" customHeight="1"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c r="BG585" s="15"/>
      <c r="BH585" s="15"/>
      <c r="BI585" s="15"/>
      <c r="BJ585" s="15"/>
    </row>
    <row r="586" spans="1:62" ht="12" customHeight="1"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row>
    <row r="587" spans="1:62" ht="12" customHeight="1"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c r="BD587" s="15"/>
      <c r="BE587" s="15"/>
      <c r="BF587" s="15"/>
      <c r="BG587" s="15"/>
      <c r="BH587" s="15"/>
      <c r="BI587" s="15"/>
      <c r="BJ587" s="15"/>
    </row>
    <row r="588" spans="1:62" ht="12" customHeight="1"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row>
    <row r="589" spans="1:62" ht="12" customHeight="1"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c r="BD589" s="15"/>
      <c r="BE589" s="15"/>
      <c r="BF589" s="15"/>
      <c r="BG589" s="15"/>
      <c r="BH589" s="15"/>
      <c r="BI589" s="15"/>
      <c r="BJ589" s="15"/>
    </row>
    <row r="590" spans="1:62" ht="12" customHeight="1"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row>
    <row r="591" spans="1:62" ht="12" customHeight="1"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c r="BJ591" s="15"/>
    </row>
    <row r="592" spans="1:62" ht="12" customHeight="1"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row>
    <row r="593" spans="1:62" ht="12" customHeight="1"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c r="BJ593" s="15"/>
    </row>
    <row r="594" spans="1:62" ht="12" customHeight="1"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row>
    <row r="595" spans="1:62" ht="12" customHeight="1"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c r="BD595" s="15"/>
      <c r="BE595" s="15"/>
      <c r="BF595" s="15"/>
      <c r="BG595" s="15"/>
      <c r="BH595" s="15"/>
      <c r="BI595" s="15"/>
      <c r="BJ595" s="15"/>
    </row>
    <row r="596" spans="1:62" ht="12" customHeight="1"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row>
    <row r="597" spans="1:62" ht="12" customHeight="1"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c r="BD597" s="15"/>
      <c r="BE597" s="15"/>
      <c r="BF597" s="15"/>
      <c r="BG597" s="15"/>
      <c r="BH597" s="15"/>
      <c r="BI597" s="15"/>
      <c r="BJ597" s="15"/>
    </row>
    <row r="598" spans="1:62" ht="12" customHeight="1"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row>
    <row r="599" spans="1:62" ht="12" customHeight="1"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c r="BD599" s="15"/>
      <c r="BE599" s="15"/>
      <c r="BF599" s="15"/>
      <c r="BG599" s="15"/>
      <c r="BH599" s="15"/>
      <c r="BI599" s="15"/>
      <c r="BJ599" s="15"/>
    </row>
    <row r="600" spans="1:62" ht="12" customHeight="1"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row>
    <row r="601" spans="1:62" ht="12" customHeight="1"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c r="BD601" s="15"/>
      <c r="BE601" s="15"/>
      <c r="BF601" s="15"/>
      <c r="BG601" s="15"/>
      <c r="BH601" s="15"/>
      <c r="BI601" s="15"/>
      <c r="BJ601" s="15"/>
    </row>
    <row r="602" spans="1:62" ht="12" customHeight="1"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row>
    <row r="603" spans="1:62" ht="12" customHeight="1"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c r="BD603" s="15"/>
      <c r="BE603" s="15"/>
      <c r="BF603" s="15"/>
      <c r="BG603" s="15"/>
      <c r="BH603" s="15"/>
      <c r="BI603" s="15"/>
      <c r="BJ603" s="15"/>
    </row>
    <row r="604" spans="1:62" ht="12" customHeight="1"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row>
    <row r="605" spans="1:62" ht="12" customHeight="1"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c r="BD605" s="15"/>
      <c r="BE605" s="15"/>
      <c r="BF605" s="15"/>
      <c r="BG605" s="15"/>
      <c r="BH605" s="15"/>
      <c r="BI605" s="15"/>
      <c r="BJ605" s="15"/>
    </row>
    <row r="606" spans="1:62" ht="12" customHeight="1"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row>
    <row r="607" spans="1:62" ht="12" customHeight="1"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c r="BD607" s="15"/>
      <c r="BE607" s="15"/>
      <c r="BF607" s="15"/>
      <c r="BG607" s="15"/>
      <c r="BH607" s="15"/>
      <c r="BI607" s="15"/>
      <c r="BJ607" s="15"/>
    </row>
    <row r="608" spans="1:62" ht="12" customHeight="1"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row>
    <row r="609" spans="1:62" ht="12" customHeight="1"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c r="BD609" s="15"/>
      <c r="BE609" s="15"/>
      <c r="BF609" s="15"/>
      <c r="BG609" s="15"/>
      <c r="BH609" s="15"/>
      <c r="BI609" s="15"/>
      <c r="BJ609" s="15"/>
    </row>
    <row r="610" spans="1:62" ht="12" customHeight="1"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row>
    <row r="611" spans="1:62" ht="12" customHeight="1"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c r="BD611" s="15"/>
      <c r="BE611" s="15"/>
      <c r="BF611" s="15"/>
      <c r="BG611" s="15"/>
      <c r="BH611" s="15"/>
      <c r="BI611" s="15"/>
      <c r="BJ611" s="15"/>
    </row>
    <row r="612" spans="1:62" ht="12" customHeight="1"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row>
    <row r="613" spans="1:62" ht="12" customHeight="1"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c r="BD613" s="15"/>
      <c r="BE613" s="15"/>
      <c r="BF613" s="15"/>
      <c r="BG613" s="15"/>
      <c r="BH613" s="15"/>
      <c r="BI613" s="15"/>
      <c r="BJ613" s="15"/>
    </row>
    <row r="614" spans="1:62" ht="12" customHeight="1"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row>
    <row r="615" spans="1:62" ht="12" customHeight="1"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c r="BD615" s="15"/>
      <c r="BE615" s="15"/>
      <c r="BF615" s="15"/>
      <c r="BG615" s="15"/>
      <c r="BH615" s="15"/>
      <c r="BI615" s="15"/>
      <c r="BJ615" s="15"/>
    </row>
    <row r="616" spans="1:62" ht="12" customHeight="1"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row>
    <row r="617" spans="1:62" ht="12" customHeight="1"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c r="BD617" s="15"/>
      <c r="BE617" s="15"/>
      <c r="BF617" s="15"/>
      <c r="BG617" s="15"/>
      <c r="BH617" s="15"/>
      <c r="BI617" s="15"/>
      <c r="BJ617" s="15"/>
    </row>
    <row r="618" spans="1:62" ht="12" customHeight="1"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row>
    <row r="619" spans="1:62" ht="12" customHeight="1"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c r="BD619" s="15"/>
      <c r="BE619" s="15"/>
      <c r="BF619" s="15"/>
      <c r="BG619" s="15"/>
      <c r="BH619" s="15"/>
      <c r="BI619" s="15"/>
      <c r="BJ619" s="15"/>
    </row>
    <row r="620" spans="1:62" ht="12" customHeight="1"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row>
    <row r="621" spans="1:62" ht="12" customHeight="1"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c r="BD621" s="15"/>
      <c r="BE621" s="15"/>
      <c r="BF621" s="15"/>
      <c r="BG621" s="15"/>
      <c r="BH621" s="15"/>
      <c r="BI621" s="15"/>
      <c r="BJ621" s="15"/>
    </row>
    <row r="622" spans="1:62" ht="12" customHeight="1"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row>
    <row r="623" spans="1:62" ht="12" customHeight="1"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c r="BD623" s="15"/>
      <c r="BE623" s="15"/>
      <c r="BF623" s="15"/>
      <c r="BG623" s="15"/>
      <c r="BH623" s="15"/>
      <c r="BI623" s="15"/>
      <c r="BJ623" s="15"/>
    </row>
    <row r="624" spans="1:62" ht="12" customHeight="1"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row>
    <row r="625" spans="1:62" ht="12" customHeight="1"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c r="BD625" s="15"/>
      <c r="BE625" s="15"/>
      <c r="BF625" s="15"/>
      <c r="BG625" s="15"/>
      <c r="BH625" s="15"/>
      <c r="BI625" s="15"/>
      <c r="BJ625" s="15"/>
    </row>
    <row r="626" spans="1:62" ht="12" customHeight="1"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row>
    <row r="627" spans="1:62" ht="12" customHeight="1"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c r="BD627" s="15"/>
      <c r="BE627" s="15"/>
      <c r="BF627" s="15"/>
      <c r="BG627" s="15"/>
      <c r="BH627" s="15"/>
      <c r="BI627" s="15"/>
      <c r="BJ627" s="15"/>
    </row>
    <row r="628" spans="1:62" ht="12" customHeight="1"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row>
    <row r="629" spans="1:62" ht="12" customHeight="1"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c r="BD629" s="15"/>
      <c r="BE629" s="15"/>
      <c r="BF629" s="15"/>
      <c r="BG629" s="15"/>
      <c r="BH629" s="15"/>
      <c r="BI629" s="15"/>
      <c r="BJ629" s="15"/>
    </row>
    <row r="630" spans="1:62" ht="12" customHeight="1"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row>
    <row r="631" spans="1:62" ht="12" customHeight="1"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c r="BD631" s="15"/>
      <c r="BE631" s="15"/>
      <c r="BF631" s="15"/>
      <c r="BG631" s="15"/>
      <c r="BH631" s="15"/>
      <c r="BI631" s="15"/>
      <c r="BJ631" s="15"/>
    </row>
    <row r="632" spans="1:62" ht="12" customHeight="1"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row>
    <row r="633" spans="1:62" ht="12" customHeight="1"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c r="BD633" s="15"/>
      <c r="BE633" s="15"/>
      <c r="BF633" s="15"/>
      <c r="BG633" s="15"/>
      <c r="BH633" s="15"/>
      <c r="BI633" s="15"/>
      <c r="BJ633" s="15"/>
    </row>
    <row r="634" spans="1:62" ht="12" customHeight="1"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row>
    <row r="635" spans="1:62" ht="12" customHeight="1"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c r="BD635" s="15"/>
      <c r="BE635" s="15"/>
      <c r="BF635" s="15"/>
      <c r="BG635" s="15"/>
      <c r="BH635" s="15"/>
      <c r="BI635" s="15"/>
      <c r="BJ635" s="15"/>
    </row>
    <row r="636" spans="1:62" ht="12" customHeight="1"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row>
    <row r="637" spans="1:62" ht="12" customHeight="1"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c r="BD637" s="15"/>
      <c r="BE637" s="15"/>
      <c r="BF637" s="15"/>
      <c r="BG637" s="15"/>
      <c r="BH637" s="15"/>
      <c r="BI637" s="15"/>
      <c r="BJ637" s="15"/>
    </row>
    <row r="638" spans="1:62" ht="12" customHeight="1"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row>
    <row r="639" spans="1:62" ht="12" customHeight="1"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c r="AZ639" s="15"/>
      <c r="BA639" s="15"/>
      <c r="BB639" s="15"/>
      <c r="BC639" s="15"/>
      <c r="BD639" s="15"/>
      <c r="BE639" s="15"/>
      <c r="BF639" s="15"/>
      <c r="BG639" s="15"/>
      <c r="BH639" s="15"/>
      <c r="BI639" s="15"/>
      <c r="BJ639" s="15"/>
    </row>
    <row r="640" spans="1:62" ht="12" customHeight="1"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row>
    <row r="641" spans="1:62" ht="12" customHeight="1"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c r="AZ641" s="15"/>
      <c r="BA641" s="15"/>
      <c r="BB641" s="15"/>
      <c r="BC641" s="15"/>
      <c r="BD641" s="15"/>
      <c r="BE641" s="15"/>
      <c r="BF641" s="15"/>
      <c r="BG641" s="15"/>
      <c r="BH641" s="15"/>
      <c r="BI641" s="15"/>
      <c r="BJ641" s="15"/>
    </row>
    <row r="642" spans="1:62" ht="12" customHeight="1"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row>
    <row r="643" spans="1:62" ht="12" customHeight="1"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c r="AZ643" s="15"/>
      <c r="BA643" s="15"/>
      <c r="BB643" s="15"/>
      <c r="BC643" s="15"/>
      <c r="BD643" s="15"/>
      <c r="BE643" s="15"/>
      <c r="BF643" s="15"/>
      <c r="BG643" s="15"/>
      <c r="BH643" s="15"/>
      <c r="BI643" s="15"/>
      <c r="BJ643" s="15"/>
    </row>
    <row r="644" spans="1:62" ht="12" customHeight="1"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row>
    <row r="645" spans="1:62" ht="12" customHeight="1"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c r="AZ645" s="15"/>
      <c r="BA645" s="15"/>
      <c r="BB645" s="15"/>
      <c r="BC645" s="15"/>
      <c r="BD645" s="15"/>
      <c r="BE645" s="15"/>
      <c r="BF645" s="15"/>
      <c r="BG645" s="15"/>
      <c r="BH645" s="15"/>
      <c r="BI645" s="15"/>
      <c r="BJ645" s="15"/>
    </row>
    <row r="646" spans="1:62" ht="12" customHeight="1"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row>
    <row r="647" spans="1:62" ht="12" customHeight="1"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c r="BD647" s="15"/>
      <c r="BE647" s="15"/>
      <c r="BF647" s="15"/>
      <c r="BG647" s="15"/>
      <c r="BH647" s="15"/>
      <c r="BI647" s="15"/>
      <c r="BJ647" s="15"/>
    </row>
    <row r="648" spans="1:62" ht="12" customHeight="1"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row>
    <row r="649" spans="1:62" ht="12" customHeight="1"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c r="AZ649" s="15"/>
      <c r="BA649" s="15"/>
      <c r="BB649" s="15"/>
      <c r="BC649" s="15"/>
      <c r="BD649" s="15"/>
      <c r="BE649" s="15"/>
      <c r="BF649" s="15"/>
      <c r="BG649" s="15"/>
      <c r="BH649" s="15"/>
      <c r="BI649" s="15"/>
      <c r="BJ649" s="15"/>
    </row>
    <row r="650" spans="1:62" ht="12" customHeight="1"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row>
    <row r="651" spans="1:62" ht="12" customHeight="1"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c r="AZ651" s="15"/>
      <c r="BA651" s="15"/>
      <c r="BB651" s="15"/>
      <c r="BC651" s="15"/>
      <c r="BD651" s="15"/>
      <c r="BE651" s="15"/>
      <c r="BF651" s="15"/>
      <c r="BG651" s="15"/>
      <c r="BH651" s="15"/>
      <c r="BI651" s="15"/>
      <c r="BJ651" s="15"/>
    </row>
    <row r="652" spans="1:62" ht="12" customHeight="1"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row>
    <row r="653" spans="1:62" ht="12" customHeight="1"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c r="AV653" s="15"/>
      <c r="AW653" s="15"/>
      <c r="AX653" s="15"/>
      <c r="AY653" s="15"/>
      <c r="AZ653" s="15"/>
      <c r="BA653" s="15"/>
      <c r="BB653" s="15"/>
      <c r="BC653" s="15"/>
      <c r="BD653" s="15"/>
      <c r="BE653" s="15"/>
      <c r="BF653" s="15"/>
      <c r="BG653" s="15"/>
      <c r="BH653" s="15"/>
      <c r="BI653" s="15"/>
      <c r="BJ653" s="15"/>
    </row>
    <row r="654" spans="1:62" ht="12" customHeight="1"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row>
    <row r="655" spans="1:62" ht="12" customHeight="1"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c r="AV655" s="15"/>
      <c r="AW655" s="15"/>
      <c r="AX655" s="15"/>
      <c r="AY655" s="15"/>
      <c r="AZ655" s="15"/>
      <c r="BA655" s="15"/>
      <c r="BB655" s="15"/>
      <c r="BC655" s="15"/>
      <c r="BD655" s="15"/>
      <c r="BE655" s="15"/>
      <c r="BF655" s="15"/>
      <c r="BG655" s="15"/>
      <c r="BH655" s="15"/>
      <c r="BI655" s="15"/>
      <c r="BJ655" s="15"/>
    </row>
    <row r="656" spans="1:62" ht="12" customHeight="1"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row>
    <row r="657" spans="1:62" ht="12" customHeight="1"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c r="AZ657" s="15"/>
      <c r="BA657" s="15"/>
      <c r="BB657" s="15"/>
      <c r="BC657" s="15"/>
      <c r="BD657" s="15"/>
      <c r="BE657" s="15"/>
      <c r="BF657" s="15"/>
      <c r="BG657" s="15"/>
      <c r="BH657" s="15"/>
      <c r="BI657" s="15"/>
      <c r="BJ657" s="15"/>
    </row>
    <row r="658" spans="1:62" ht="12" customHeight="1"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c r="BJ658" s="15"/>
    </row>
    <row r="659" spans="1:62" ht="12" customHeight="1"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c r="AZ659" s="15"/>
      <c r="BA659" s="15"/>
      <c r="BB659" s="15"/>
      <c r="BC659" s="15"/>
      <c r="BD659" s="15"/>
      <c r="BE659" s="15"/>
      <c r="BF659" s="15"/>
      <c r="BG659" s="15"/>
      <c r="BH659" s="15"/>
      <c r="BI659" s="15"/>
      <c r="BJ659" s="15"/>
    </row>
    <row r="660" spans="1:62" ht="12" customHeight="1"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c r="BJ660" s="15"/>
    </row>
    <row r="661" spans="1:62" ht="12" customHeight="1"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5"/>
      <c r="AQ661" s="15"/>
      <c r="AR661" s="15"/>
      <c r="AS661" s="15"/>
      <c r="AT661" s="15"/>
      <c r="AU661" s="15"/>
      <c r="AV661" s="15"/>
      <c r="AW661" s="15"/>
      <c r="AX661" s="15"/>
      <c r="AY661" s="15"/>
      <c r="AZ661" s="15"/>
      <c r="BA661" s="15"/>
      <c r="BB661" s="15"/>
      <c r="BC661" s="15"/>
      <c r="BD661" s="15"/>
      <c r="BE661" s="15"/>
      <c r="BF661" s="15"/>
      <c r="BG661" s="15"/>
      <c r="BH661" s="15"/>
      <c r="BI661" s="15"/>
      <c r="BJ661" s="15"/>
    </row>
    <row r="662" spans="1:62" ht="12" customHeight="1"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5"/>
      <c r="AQ662" s="15"/>
      <c r="AR662" s="15"/>
      <c r="AS662" s="15"/>
      <c r="AT662" s="15"/>
      <c r="AU662" s="15"/>
      <c r="AV662" s="15"/>
      <c r="AW662" s="15"/>
      <c r="AX662" s="15"/>
      <c r="AY662" s="15"/>
      <c r="AZ662" s="15"/>
      <c r="BA662" s="15"/>
      <c r="BB662" s="15"/>
      <c r="BC662" s="15"/>
      <c r="BD662" s="15"/>
      <c r="BE662" s="15"/>
      <c r="BF662" s="15"/>
      <c r="BG662" s="15"/>
      <c r="BH662" s="15"/>
      <c r="BI662" s="15"/>
      <c r="BJ662" s="15"/>
    </row>
    <row r="663" spans="1:62" ht="12" customHeight="1"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c r="AH663" s="15"/>
      <c r="AI663" s="15"/>
      <c r="AJ663" s="15"/>
      <c r="AK663" s="15"/>
      <c r="AL663" s="15"/>
      <c r="AM663" s="15"/>
      <c r="AN663" s="15"/>
      <c r="AO663" s="15"/>
      <c r="AP663" s="15"/>
      <c r="AQ663" s="15"/>
      <c r="AR663" s="15"/>
      <c r="AS663" s="15"/>
      <c r="AT663" s="15"/>
      <c r="AU663" s="15"/>
      <c r="AV663" s="15"/>
      <c r="AW663" s="15"/>
      <c r="AX663" s="15"/>
      <c r="AY663" s="15"/>
      <c r="AZ663" s="15"/>
      <c r="BA663" s="15"/>
      <c r="BB663" s="15"/>
      <c r="BC663" s="15"/>
      <c r="BD663" s="15"/>
      <c r="BE663" s="15"/>
      <c r="BF663" s="15"/>
      <c r="BG663" s="15"/>
      <c r="BH663" s="15"/>
      <c r="BI663" s="15"/>
      <c r="BJ663" s="15"/>
    </row>
    <row r="664" spans="1:62" ht="12" customHeight="1"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5"/>
      <c r="AQ664" s="15"/>
      <c r="AR664" s="15"/>
      <c r="AS664" s="15"/>
      <c r="AT664" s="15"/>
      <c r="AU664" s="15"/>
      <c r="AV664" s="15"/>
      <c r="AW664" s="15"/>
      <c r="AX664" s="15"/>
      <c r="AY664" s="15"/>
      <c r="AZ664" s="15"/>
      <c r="BA664" s="15"/>
      <c r="BB664" s="15"/>
      <c r="BC664" s="15"/>
      <c r="BD664" s="15"/>
      <c r="BE664" s="15"/>
      <c r="BF664" s="15"/>
      <c r="BG664" s="15"/>
      <c r="BH664" s="15"/>
      <c r="BI664" s="15"/>
      <c r="BJ664" s="15"/>
    </row>
    <row r="665" spans="1:62" ht="12" customHeight="1"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c r="AL665" s="15"/>
      <c r="AM665" s="15"/>
      <c r="AN665" s="15"/>
      <c r="AO665" s="15"/>
      <c r="AP665" s="15"/>
      <c r="AQ665" s="15"/>
      <c r="AR665" s="15"/>
      <c r="AS665" s="15"/>
      <c r="AT665" s="15"/>
      <c r="AU665" s="15"/>
      <c r="AV665" s="15"/>
      <c r="AW665" s="15"/>
      <c r="AX665" s="15"/>
      <c r="AY665" s="15"/>
      <c r="AZ665" s="15"/>
      <c r="BA665" s="15"/>
      <c r="BB665" s="15"/>
      <c r="BC665" s="15"/>
      <c r="BD665" s="15"/>
      <c r="BE665" s="15"/>
      <c r="BF665" s="15"/>
      <c r="BG665" s="15"/>
      <c r="BH665" s="15"/>
      <c r="BI665" s="15"/>
      <c r="BJ665" s="15"/>
    </row>
    <row r="666" spans="1:62" ht="12" customHeight="1"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5"/>
      <c r="AQ666" s="15"/>
      <c r="AR666" s="15"/>
      <c r="AS666" s="15"/>
      <c r="AT666" s="15"/>
      <c r="AU666" s="15"/>
      <c r="AV666" s="15"/>
      <c r="AW666" s="15"/>
      <c r="AX666" s="15"/>
      <c r="AY666" s="15"/>
      <c r="AZ666" s="15"/>
      <c r="BA666" s="15"/>
      <c r="BB666" s="15"/>
      <c r="BC666" s="15"/>
      <c r="BD666" s="15"/>
      <c r="BE666" s="15"/>
      <c r="BF666" s="15"/>
      <c r="BG666" s="15"/>
      <c r="BH666" s="15"/>
      <c r="BI666" s="15"/>
      <c r="BJ666" s="15"/>
    </row>
    <row r="667" spans="1:62" ht="12" customHeight="1"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c r="AG667" s="15"/>
      <c r="AH667" s="15"/>
      <c r="AI667" s="15"/>
      <c r="AJ667" s="15"/>
      <c r="AK667" s="15"/>
      <c r="AL667" s="15"/>
      <c r="AM667" s="15"/>
      <c r="AN667" s="15"/>
      <c r="AO667" s="15"/>
      <c r="AP667" s="15"/>
      <c r="AQ667" s="15"/>
      <c r="AR667" s="15"/>
      <c r="AS667" s="15"/>
      <c r="AT667" s="15"/>
      <c r="AU667" s="15"/>
      <c r="AV667" s="15"/>
      <c r="AW667" s="15"/>
      <c r="AX667" s="15"/>
      <c r="AY667" s="15"/>
      <c r="AZ667" s="15"/>
      <c r="BA667" s="15"/>
      <c r="BB667" s="15"/>
      <c r="BC667" s="15"/>
      <c r="BD667" s="15"/>
      <c r="BE667" s="15"/>
      <c r="BF667" s="15"/>
      <c r="BG667" s="15"/>
      <c r="BH667" s="15"/>
      <c r="BI667" s="15"/>
      <c r="BJ667" s="15"/>
    </row>
    <row r="668" spans="1:62" ht="12" customHeight="1"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5"/>
      <c r="AQ668" s="15"/>
      <c r="AR668" s="15"/>
      <c r="AS668" s="15"/>
      <c r="AT668" s="15"/>
      <c r="AU668" s="15"/>
      <c r="AV668" s="15"/>
      <c r="AW668" s="15"/>
      <c r="AX668" s="15"/>
      <c r="AY668" s="15"/>
      <c r="AZ668" s="15"/>
      <c r="BA668" s="15"/>
      <c r="BB668" s="15"/>
      <c r="BC668" s="15"/>
      <c r="BD668" s="15"/>
      <c r="BE668" s="15"/>
      <c r="BF668" s="15"/>
      <c r="BG668" s="15"/>
      <c r="BH668" s="15"/>
      <c r="BI668" s="15"/>
      <c r="BJ668" s="15"/>
    </row>
    <row r="669" spans="1:62" ht="12" customHeight="1"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c r="AM669" s="15"/>
      <c r="AN669" s="15"/>
      <c r="AO669" s="15"/>
      <c r="AP669" s="15"/>
      <c r="AQ669" s="15"/>
      <c r="AR669" s="15"/>
      <c r="AS669" s="15"/>
      <c r="AT669" s="15"/>
      <c r="AU669" s="15"/>
      <c r="AV669" s="15"/>
      <c r="AW669" s="15"/>
      <c r="AX669" s="15"/>
      <c r="AY669" s="15"/>
      <c r="AZ669" s="15"/>
      <c r="BA669" s="15"/>
      <c r="BB669" s="15"/>
      <c r="BC669" s="15"/>
      <c r="BD669" s="15"/>
      <c r="BE669" s="15"/>
      <c r="BF669" s="15"/>
      <c r="BG669" s="15"/>
      <c r="BH669" s="15"/>
      <c r="BI669" s="15"/>
      <c r="BJ669" s="15"/>
    </row>
    <row r="670" spans="1:62" ht="12" customHeight="1"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c r="AV670" s="15"/>
      <c r="AW670" s="15"/>
      <c r="AX670" s="15"/>
      <c r="AY670" s="15"/>
      <c r="AZ670" s="15"/>
      <c r="BA670" s="15"/>
      <c r="BB670" s="15"/>
      <c r="BC670" s="15"/>
      <c r="BD670" s="15"/>
      <c r="BE670" s="15"/>
      <c r="BF670" s="15"/>
      <c r="BG670" s="15"/>
      <c r="BH670" s="15"/>
      <c r="BI670" s="15"/>
      <c r="BJ670" s="15"/>
    </row>
    <row r="671" spans="1:62" ht="12" customHeight="1"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5"/>
      <c r="AJ671" s="15"/>
      <c r="AK671" s="15"/>
      <c r="AL671" s="15"/>
      <c r="AM671" s="15"/>
      <c r="AN671" s="15"/>
      <c r="AO671" s="15"/>
      <c r="AP671" s="15"/>
      <c r="AQ671" s="15"/>
      <c r="AR671" s="15"/>
      <c r="AS671" s="15"/>
      <c r="AT671" s="15"/>
      <c r="AU671" s="15"/>
      <c r="AV671" s="15"/>
      <c r="AW671" s="15"/>
      <c r="AX671" s="15"/>
      <c r="AY671" s="15"/>
      <c r="AZ671" s="15"/>
      <c r="BA671" s="15"/>
      <c r="BB671" s="15"/>
      <c r="BC671" s="15"/>
      <c r="BD671" s="15"/>
      <c r="BE671" s="15"/>
      <c r="BF671" s="15"/>
      <c r="BG671" s="15"/>
      <c r="BH671" s="15"/>
      <c r="BI671" s="15"/>
      <c r="BJ671" s="15"/>
    </row>
    <row r="672" spans="1:62" ht="12" customHeight="1"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5"/>
      <c r="AQ672" s="15"/>
      <c r="AR672" s="15"/>
      <c r="AS672" s="15"/>
      <c r="AT672" s="15"/>
      <c r="AU672" s="15"/>
      <c r="AV672" s="15"/>
      <c r="AW672" s="15"/>
      <c r="AX672" s="15"/>
      <c r="AY672" s="15"/>
      <c r="AZ672" s="15"/>
      <c r="BA672" s="15"/>
      <c r="BB672" s="15"/>
      <c r="BC672" s="15"/>
      <c r="BD672" s="15"/>
      <c r="BE672" s="15"/>
      <c r="BF672" s="15"/>
      <c r="BG672" s="15"/>
      <c r="BH672" s="15"/>
      <c r="BI672" s="15"/>
      <c r="BJ672" s="15"/>
    </row>
    <row r="673" spans="1:62" ht="12" customHeight="1"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c r="AH673" s="15"/>
      <c r="AI673" s="15"/>
      <c r="AJ673" s="15"/>
      <c r="AK673" s="15"/>
      <c r="AL673" s="15"/>
      <c r="AM673" s="15"/>
      <c r="AN673" s="15"/>
      <c r="AO673" s="15"/>
      <c r="AP673" s="15"/>
      <c r="AQ673" s="15"/>
      <c r="AR673" s="15"/>
      <c r="AS673" s="15"/>
      <c r="AT673" s="15"/>
      <c r="AU673" s="15"/>
      <c r="AV673" s="15"/>
      <c r="AW673" s="15"/>
      <c r="AX673" s="15"/>
      <c r="AY673" s="15"/>
      <c r="AZ673" s="15"/>
      <c r="BA673" s="15"/>
      <c r="BB673" s="15"/>
      <c r="BC673" s="15"/>
      <c r="BD673" s="15"/>
      <c r="BE673" s="15"/>
      <c r="BF673" s="15"/>
      <c r="BG673" s="15"/>
      <c r="BH673" s="15"/>
      <c r="BI673" s="15"/>
      <c r="BJ673" s="15"/>
    </row>
    <row r="674" spans="1:62" ht="12" customHeight="1"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5"/>
      <c r="AQ674" s="15"/>
      <c r="AR674" s="15"/>
      <c r="AS674" s="15"/>
      <c r="AT674" s="15"/>
      <c r="AU674" s="15"/>
      <c r="AV674" s="15"/>
      <c r="AW674" s="15"/>
      <c r="AX674" s="15"/>
      <c r="AY674" s="15"/>
      <c r="AZ674" s="15"/>
      <c r="BA674" s="15"/>
      <c r="BB674" s="15"/>
      <c r="BC674" s="15"/>
      <c r="BD674" s="15"/>
      <c r="BE674" s="15"/>
      <c r="BF674" s="15"/>
      <c r="BG674" s="15"/>
      <c r="BH674" s="15"/>
      <c r="BI674" s="15"/>
      <c r="BJ674" s="15"/>
    </row>
    <row r="675" spans="1:62" ht="12" customHeight="1"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c r="AG675" s="15"/>
      <c r="AH675" s="15"/>
      <c r="AI675" s="15"/>
      <c r="AJ675" s="15"/>
      <c r="AK675" s="15"/>
      <c r="AL675" s="15"/>
      <c r="AM675" s="15"/>
      <c r="AN675" s="15"/>
      <c r="AO675" s="15"/>
      <c r="AP675" s="15"/>
      <c r="AQ675" s="15"/>
      <c r="AR675" s="15"/>
      <c r="AS675" s="15"/>
      <c r="AT675" s="15"/>
      <c r="AU675" s="15"/>
      <c r="AV675" s="15"/>
      <c r="AW675" s="15"/>
      <c r="AX675" s="15"/>
      <c r="AY675" s="15"/>
      <c r="AZ675" s="15"/>
      <c r="BA675" s="15"/>
      <c r="BB675" s="15"/>
      <c r="BC675" s="15"/>
      <c r="BD675" s="15"/>
      <c r="BE675" s="15"/>
      <c r="BF675" s="15"/>
      <c r="BG675" s="15"/>
      <c r="BH675" s="15"/>
      <c r="BI675" s="15"/>
      <c r="BJ675" s="15"/>
    </row>
    <row r="676" spans="1:62" ht="12" customHeight="1"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15"/>
      <c r="AO676" s="15"/>
      <c r="AP676" s="15"/>
      <c r="AQ676" s="15"/>
      <c r="AR676" s="15"/>
      <c r="AS676" s="15"/>
      <c r="AT676" s="15"/>
      <c r="AU676" s="15"/>
      <c r="AV676" s="15"/>
      <c r="AW676" s="15"/>
      <c r="AX676" s="15"/>
      <c r="AY676" s="15"/>
      <c r="AZ676" s="15"/>
      <c r="BA676" s="15"/>
      <c r="BB676" s="15"/>
      <c r="BC676" s="15"/>
      <c r="BD676" s="15"/>
      <c r="BE676" s="15"/>
      <c r="BF676" s="15"/>
      <c r="BG676" s="15"/>
      <c r="BH676" s="15"/>
      <c r="BI676" s="15"/>
      <c r="BJ676" s="15"/>
    </row>
    <row r="677" spans="1:62" ht="12" customHeight="1"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c r="AG677" s="15"/>
      <c r="AH677" s="15"/>
      <c r="AI677" s="15"/>
      <c r="AJ677" s="15"/>
      <c r="AK677" s="15"/>
      <c r="AL677" s="15"/>
      <c r="AM677" s="15"/>
      <c r="AN677" s="15"/>
      <c r="AO677" s="15"/>
      <c r="AP677" s="15"/>
      <c r="AQ677" s="15"/>
      <c r="AR677" s="15"/>
      <c r="AS677" s="15"/>
      <c r="AT677" s="15"/>
      <c r="AU677" s="15"/>
      <c r="AV677" s="15"/>
      <c r="AW677" s="15"/>
      <c r="AX677" s="15"/>
      <c r="AY677" s="15"/>
      <c r="AZ677" s="15"/>
      <c r="BA677" s="15"/>
      <c r="BB677" s="15"/>
      <c r="BC677" s="15"/>
      <c r="BD677" s="15"/>
      <c r="BE677" s="15"/>
      <c r="BF677" s="15"/>
      <c r="BG677" s="15"/>
      <c r="BH677" s="15"/>
      <c r="BI677" s="15"/>
      <c r="BJ677" s="15"/>
    </row>
    <row r="678" spans="1:62" ht="12" customHeight="1"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c r="AH678" s="15"/>
      <c r="AI678" s="15"/>
      <c r="AJ678" s="15"/>
      <c r="AK678" s="15"/>
      <c r="AL678" s="15"/>
      <c r="AM678" s="15"/>
      <c r="AN678" s="15"/>
      <c r="AO678" s="15"/>
      <c r="AP678" s="15"/>
      <c r="AQ678" s="15"/>
      <c r="AR678" s="15"/>
      <c r="AS678" s="15"/>
      <c r="AT678" s="15"/>
      <c r="AU678" s="15"/>
      <c r="AV678" s="15"/>
      <c r="AW678" s="15"/>
      <c r="AX678" s="15"/>
      <c r="AY678" s="15"/>
      <c r="AZ678" s="15"/>
      <c r="BA678" s="15"/>
      <c r="BB678" s="15"/>
      <c r="BC678" s="15"/>
      <c r="BD678" s="15"/>
      <c r="BE678" s="15"/>
      <c r="BF678" s="15"/>
      <c r="BG678" s="15"/>
      <c r="BH678" s="15"/>
      <c r="BI678" s="15"/>
      <c r="BJ678" s="15"/>
    </row>
    <row r="679" spans="1:62" ht="12" customHeight="1"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15"/>
      <c r="AH679" s="15"/>
      <c r="AI679" s="15"/>
      <c r="AJ679" s="15"/>
      <c r="AK679" s="15"/>
      <c r="AL679" s="15"/>
      <c r="AM679" s="15"/>
      <c r="AN679" s="15"/>
      <c r="AO679" s="15"/>
      <c r="AP679" s="15"/>
      <c r="AQ679" s="15"/>
      <c r="AR679" s="15"/>
      <c r="AS679" s="15"/>
      <c r="AT679" s="15"/>
      <c r="AU679" s="15"/>
      <c r="AV679" s="15"/>
      <c r="AW679" s="15"/>
      <c r="AX679" s="15"/>
      <c r="AY679" s="15"/>
      <c r="AZ679" s="15"/>
      <c r="BA679" s="15"/>
      <c r="BB679" s="15"/>
      <c r="BC679" s="15"/>
      <c r="BD679" s="15"/>
      <c r="BE679" s="15"/>
      <c r="BF679" s="15"/>
      <c r="BG679" s="15"/>
      <c r="BH679" s="15"/>
      <c r="BI679" s="15"/>
      <c r="BJ679" s="15"/>
    </row>
    <row r="680" spans="1:62" ht="12" customHeight="1"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15"/>
      <c r="AO680" s="15"/>
      <c r="AP680" s="15"/>
      <c r="AQ680" s="15"/>
      <c r="AR680" s="15"/>
      <c r="AS680" s="15"/>
      <c r="AT680" s="15"/>
      <c r="AU680" s="15"/>
      <c r="AV680" s="15"/>
      <c r="AW680" s="15"/>
      <c r="AX680" s="15"/>
      <c r="AY680" s="15"/>
      <c r="AZ680" s="15"/>
      <c r="BA680" s="15"/>
      <c r="BB680" s="15"/>
      <c r="BC680" s="15"/>
      <c r="BD680" s="15"/>
      <c r="BE680" s="15"/>
      <c r="BF680" s="15"/>
      <c r="BG680" s="15"/>
      <c r="BH680" s="15"/>
      <c r="BI680" s="15"/>
      <c r="BJ680" s="15"/>
    </row>
    <row r="681" spans="1:62" ht="12" customHeight="1"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c r="AH681" s="15"/>
      <c r="AI681" s="15"/>
      <c r="AJ681" s="15"/>
      <c r="AK681" s="15"/>
      <c r="AL681" s="15"/>
      <c r="AM681" s="15"/>
      <c r="AN681" s="15"/>
      <c r="AO681" s="15"/>
      <c r="AP681" s="15"/>
      <c r="AQ681" s="15"/>
      <c r="AR681" s="15"/>
      <c r="AS681" s="15"/>
      <c r="AT681" s="15"/>
      <c r="AU681" s="15"/>
      <c r="AV681" s="15"/>
      <c r="AW681" s="15"/>
      <c r="AX681" s="15"/>
      <c r="AY681" s="15"/>
      <c r="AZ681" s="15"/>
      <c r="BA681" s="15"/>
      <c r="BB681" s="15"/>
      <c r="BC681" s="15"/>
      <c r="BD681" s="15"/>
      <c r="BE681" s="15"/>
      <c r="BF681" s="15"/>
      <c r="BG681" s="15"/>
      <c r="BH681" s="15"/>
      <c r="BI681" s="15"/>
      <c r="BJ681" s="15"/>
    </row>
    <row r="682" spans="1:62" ht="12" customHeight="1"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c r="AH682" s="15"/>
      <c r="AI682" s="15"/>
      <c r="AJ682" s="15"/>
      <c r="AK682" s="15"/>
      <c r="AL682" s="15"/>
      <c r="AM682" s="15"/>
      <c r="AN682" s="15"/>
      <c r="AO682" s="15"/>
      <c r="AP682" s="15"/>
      <c r="AQ682" s="15"/>
      <c r="AR682" s="15"/>
      <c r="AS682" s="15"/>
      <c r="AT682" s="15"/>
      <c r="AU682" s="15"/>
      <c r="AV682" s="15"/>
      <c r="AW682" s="15"/>
      <c r="AX682" s="15"/>
      <c r="AY682" s="15"/>
      <c r="AZ682" s="15"/>
      <c r="BA682" s="15"/>
      <c r="BB682" s="15"/>
      <c r="BC682" s="15"/>
      <c r="BD682" s="15"/>
      <c r="BE682" s="15"/>
      <c r="BF682" s="15"/>
      <c r="BG682" s="15"/>
      <c r="BH682" s="15"/>
      <c r="BI682" s="15"/>
      <c r="BJ682" s="15"/>
    </row>
    <row r="683" spans="1:62" ht="12" customHeight="1"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c r="AG683" s="15"/>
      <c r="AH683" s="15"/>
      <c r="AI683" s="15"/>
      <c r="AJ683" s="15"/>
      <c r="AK683" s="15"/>
      <c r="AL683" s="15"/>
      <c r="AM683" s="15"/>
      <c r="AN683" s="15"/>
      <c r="AO683" s="15"/>
      <c r="AP683" s="15"/>
      <c r="AQ683" s="15"/>
      <c r="AR683" s="15"/>
      <c r="AS683" s="15"/>
      <c r="AT683" s="15"/>
      <c r="AU683" s="15"/>
      <c r="AV683" s="15"/>
      <c r="AW683" s="15"/>
      <c r="AX683" s="15"/>
      <c r="AY683" s="15"/>
      <c r="AZ683" s="15"/>
      <c r="BA683" s="15"/>
      <c r="BB683" s="15"/>
      <c r="BC683" s="15"/>
      <c r="BD683" s="15"/>
      <c r="BE683" s="15"/>
      <c r="BF683" s="15"/>
      <c r="BG683" s="15"/>
      <c r="BH683" s="15"/>
      <c r="BI683" s="15"/>
      <c r="BJ683" s="15"/>
    </row>
    <row r="684" spans="1:62" ht="12" customHeight="1"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c r="AH684" s="15"/>
      <c r="AI684" s="15"/>
      <c r="AJ684" s="15"/>
      <c r="AK684" s="15"/>
      <c r="AL684" s="15"/>
      <c r="AM684" s="15"/>
      <c r="AN684" s="15"/>
      <c r="AO684" s="15"/>
      <c r="AP684" s="15"/>
      <c r="AQ684" s="15"/>
      <c r="AR684" s="15"/>
      <c r="AS684" s="15"/>
      <c r="AT684" s="15"/>
      <c r="AU684" s="15"/>
      <c r="AV684" s="15"/>
      <c r="AW684" s="15"/>
      <c r="AX684" s="15"/>
      <c r="AY684" s="15"/>
      <c r="AZ684" s="15"/>
      <c r="BA684" s="15"/>
      <c r="BB684" s="15"/>
      <c r="BC684" s="15"/>
      <c r="BD684" s="15"/>
      <c r="BE684" s="15"/>
      <c r="BF684" s="15"/>
      <c r="BG684" s="15"/>
      <c r="BH684" s="15"/>
      <c r="BI684" s="15"/>
      <c r="BJ684" s="15"/>
    </row>
    <row r="685" spans="1:62" ht="12" customHeight="1"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c r="AG685" s="15"/>
      <c r="AH685" s="15"/>
      <c r="AI685" s="15"/>
      <c r="AJ685" s="15"/>
      <c r="AK685" s="15"/>
      <c r="AL685" s="15"/>
      <c r="AM685" s="15"/>
      <c r="AN685" s="15"/>
      <c r="AO685" s="15"/>
      <c r="AP685" s="15"/>
      <c r="AQ685" s="15"/>
      <c r="AR685" s="15"/>
      <c r="AS685" s="15"/>
      <c r="AT685" s="15"/>
      <c r="AU685" s="15"/>
      <c r="AV685" s="15"/>
      <c r="AW685" s="15"/>
      <c r="AX685" s="15"/>
      <c r="AY685" s="15"/>
      <c r="AZ685" s="15"/>
      <c r="BA685" s="15"/>
      <c r="BB685" s="15"/>
      <c r="BC685" s="15"/>
      <c r="BD685" s="15"/>
      <c r="BE685" s="15"/>
      <c r="BF685" s="15"/>
      <c r="BG685" s="15"/>
      <c r="BH685" s="15"/>
      <c r="BI685" s="15"/>
      <c r="BJ685" s="15"/>
    </row>
    <row r="686" spans="1:62" ht="12" customHeight="1"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15"/>
      <c r="AO686" s="15"/>
      <c r="AP686" s="15"/>
      <c r="AQ686" s="15"/>
      <c r="AR686" s="15"/>
      <c r="AS686" s="15"/>
      <c r="AT686" s="15"/>
      <c r="AU686" s="15"/>
      <c r="AV686" s="15"/>
      <c r="AW686" s="15"/>
      <c r="AX686" s="15"/>
      <c r="AY686" s="15"/>
      <c r="AZ686" s="15"/>
      <c r="BA686" s="15"/>
      <c r="BB686" s="15"/>
      <c r="BC686" s="15"/>
      <c r="BD686" s="15"/>
      <c r="BE686" s="15"/>
      <c r="BF686" s="15"/>
      <c r="BG686" s="15"/>
      <c r="BH686" s="15"/>
      <c r="BI686" s="15"/>
      <c r="BJ686" s="15"/>
    </row>
    <row r="687" spans="1:62" ht="12" customHeight="1"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c r="AG687" s="15"/>
      <c r="AH687" s="15"/>
      <c r="AI687" s="15"/>
      <c r="AJ687" s="15"/>
      <c r="AK687" s="15"/>
      <c r="AL687" s="15"/>
      <c r="AM687" s="15"/>
      <c r="AN687" s="15"/>
      <c r="AO687" s="15"/>
      <c r="AP687" s="15"/>
      <c r="AQ687" s="15"/>
      <c r="AR687" s="15"/>
      <c r="AS687" s="15"/>
      <c r="AT687" s="15"/>
      <c r="AU687" s="15"/>
      <c r="AV687" s="15"/>
      <c r="AW687" s="15"/>
      <c r="AX687" s="15"/>
      <c r="AY687" s="15"/>
      <c r="AZ687" s="15"/>
      <c r="BA687" s="15"/>
      <c r="BB687" s="15"/>
      <c r="BC687" s="15"/>
      <c r="BD687" s="15"/>
      <c r="BE687" s="15"/>
      <c r="BF687" s="15"/>
      <c r="BG687" s="15"/>
      <c r="BH687" s="15"/>
      <c r="BI687" s="15"/>
      <c r="BJ687" s="15"/>
    </row>
    <row r="688" spans="1:62" ht="12" customHeight="1"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5"/>
      <c r="AI688" s="15"/>
      <c r="AJ688" s="15"/>
      <c r="AK688" s="15"/>
      <c r="AL688" s="15"/>
      <c r="AM688" s="15"/>
      <c r="AN688" s="15"/>
      <c r="AO688" s="15"/>
      <c r="AP688" s="15"/>
      <c r="AQ688" s="15"/>
      <c r="AR688" s="15"/>
      <c r="AS688" s="15"/>
      <c r="AT688" s="15"/>
      <c r="AU688" s="15"/>
      <c r="AV688" s="15"/>
      <c r="AW688" s="15"/>
      <c r="AX688" s="15"/>
      <c r="AY688" s="15"/>
      <c r="AZ688" s="15"/>
      <c r="BA688" s="15"/>
      <c r="BB688" s="15"/>
      <c r="BC688" s="15"/>
      <c r="BD688" s="15"/>
      <c r="BE688" s="15"/>
      <c r="BF688" s="15"/>
      <c r="BG688" s="15"/>
      <c r="BH688" s="15"/>
      <c r="BI688" s="15"/>
      <c r="BJ688" s="15"/>
    </row>
    <row r="689" spans="1:62" ht="12" customHeight="1"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c r="AG689" s="15"/>
      <c r="AH689" s="15"/>
      <c r="AI689" s="15"/>
      <c r="AJ689" s="15"/>
      <c r="AK689" s="15"/>
      <c r="AL689" s="15"/>
      <c r="AM689" s="15"/>
      <c r="AN689" s="15"/>
      <c r="AO689" s="15"/>
      <c r="AP689" s="15"/>
      <c r="AQ689" s="15"/>
      <c r="AR689" s="15"/>
      <c r="AS689" s="15"/>
      <c r="AT689" s="15"/>
      <c r="AU689" s="15"/>
      <c r="AV689" s="15"/>
      <c r="AW689" s="15"/>
      <c r="AX689" s="15"/>
      <c r="AY689" s="15"/>
      <c r="AZ689" s="15"/>
      <c r="BA689" s="15"/>
      <c r="BB689" s="15"/>
      <c r="BC689" s="15"/>
      <c r="BD689" s="15"/>
      <c r="BE689" s="15"/>
      <c r="BF689" s="15"/>
      <c r="BG689" s="15"/>
      <c r="BH689" s="15"/>
      <c r="BI689" s="15"/>
      <c r="BJ689" s="15"/>
    </row>
    <row r="690" spans="1:62" ht="12" customHeight="1"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15"/>
      <c r="AO690" s="15"/>
      <c r="AP690" s="15"/>
      <c r="AQ690" s="15"/>
      <c r="AR690" s="15"/>
      <c r="AS690" s="15"/>
      <c r="AT690" s="15"/>
      <c r="AU690" s="15"/>
      <c r="AV690" s="15"/>
      <c r="AW690" s="15"/>
      <c r="AX690" s="15"/>
      <c r="AY690" s="15"/>
      <c r="AZ690" s="15"/>
      <c r="BA690" s="15"/>
      <c r="BB690" s="15"/>
      <c r="BC690" s="15"/>
      <c r="BD690" s="15"/>
      <c r="BE690" s="15"/>
      <c r="BF690" s="15"/>
      <c r="BG690" s="15"/>
      <c r="BH690" s="15"/>
      <c r="BI690" s="15"/>
      <c r="BJ690" s="15"/>
    </row>
    <row r="691" spans="1:62" ht="12" customHeight="1"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15"/>
      <c r="AH691" s="15"/>
      <c r="AI691" s="15"/>
      <c r="AJ691" s="15"/>
      <c r="AK691" s="15"/>
      <c r="AL691" s="15"/>
      <c r="AM691" s="15"/>
      <c r="AN691" s="15"/>
      <c r="AO691" s="15"/>
      <c r="AP691" s="15"/>
      <c r="AQ691" s="15"/>
      <c r="AR691" s="15"/>
      <c r="AS691" s="15"/>
      <c r="AT691" s="15"/>
      <c r="AU691" s="15"/>
      <c r="AV691" s="15"/>
      <c r="AW691" s="15"/>
      <c r="AX691" s="15"/>
      <c r="AY691" s="15"/>
      <c r="AZ691" s="15"/>
      <c r="BA691" s="15"/>
      <c r="BB691" s="15"/>
      <c r="BC691" s="15"/>
      <c r="BD691" s="15"/>
      <c r="BE691" s="15"/>
      <c r="BF691" s="15"/>
      <c r="BG691" s="15"/>
      <c r="BH691" s="15"/>
      <c r="BI691" s="15"/>
      <c r="BJ691" s="15"/>
    </row>
    <row r="692" spans="1:62" ht="12" customHeight="1"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c r="AO692" s="15"/>
      <c r="AP692" s="15"/>
      <c r="AQ692" s="15"/>
      <c r="AR692" s="15"/>
      <c r="AS692" s="15"/>
      <c r="AT692" s="15"/>
      <c r="AU692" s="15"/>
      <c r="AV692" s="15"/>
      <c r="AW692" s="15"/>
      <c r="AX692" s="15"/>
      <c r="AY692" s="15"/>
      <c r="AZ692" s="15"/>
      <c r="BA692" s="15"/>
      <c r="BB692" s="15"/>
      <c r="BC692" s="15"/>
      <c r="BD692" s="15"/>
      <c r="BE692" s="15"/>
      <c r="BF692" s="15"/>
      <c r="BG692" s="15"/>
      <c r="BH692" s="15"/>
      <c r="BI692" s="15"/>
      <c r="BJ692" s="15"/>
    </row>
    <row r="693" spans="1:62" ht="12" customHeight="1"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c r="AG693" s="15"/>
      <c r="AH693" s="15"/>
      <c r="AI693" s="15"/>
      <c r="AJ693" s="15"/>
      <c r="AK693" s="15"/>
      <c r="AL693" s="15"/>
      <c r="AM693" s="15"/>
      <c r="AN693" s="15"/>
      <c r="AO693" s="15"/>
      <c r="AP693" s="15"/>
      <c r="AQ693" s="15"/>
      <c r="AR693" s="15"/>
      <c r="AS693" s="15"/>
      <c r="AT693" s="15"/>
      <c r="AU693" s="15"/>
      <c r="AV693" s="15"/>
      <c r="AW693" s="15"/>
      <c r="AX693" s="15"/>
      <c r="AY693" s="15"/>
      <c r="AZ693" s="15"/>
      <c r="BA693" s="15"/>
      <c r="BB693" s="15"/>
      <c r="BC693" s="15"/>
      <c r="BD693" s="15"/>
      <c r="BE693" s="15"/>
      <c r="BF693" s="15"/>
      <c r="BG693" s="15"/>
      <c r="BH693" s="15"/>
      <c r="BI693" s="15"/>
      <c r="BJ693" s="15"/>
    </row>
    <row r="694" spans="1:62" ht="12" customHeight="1"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15"/>
      <c r="AO694" s="15"/>
      <c r="AP694" s="15"/>
      <c r="AQ694" s="15"/>
      <c r="AR694" s="15"/>
      <c r="AS694" s="15"/>
      <c r="AT694" s="15"/>
      <c r="AU694" s="15"/>
      <c r="AV694" s="15"/>
      <c r="AW694" s="15"/>
      <c r="AX694" s="15"/>
      <c r="AY694" s="15"/>
      <c r="AZ694" s="15"/>
      <c r="BA694" s="15"/>
      <c r="BB694" s="15"/>
      <c r="BC694" s="15"/>
      <c r="BD694" s="15"/>
      <c r="BE694" s="15"/>
      <c r="BF694" s="15"/>
      <c r="BG694" s="15"/>
      <c r="BH694" s="15"/>
      <c r="BI694" s="15"/>
      <c r="BJ694" s="15"/>
    </row>
    <row r="695" spans="1:62" ht="12" customHeight="1"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c r="AG695" s="15"/>
      <c r="AH695" s="15"/>
      <c r="AI695" s="15"/>
      <c r="AJ695" s="15"/>
      <c r="AK695" s="15"/>
      <c r="AL695" s="15"/>
      <c r="AM695" s="15"/>
      <c r="AN695" s="15"/>
      <c r="AO695" s="15"/>
      <c r="AP695" s="15"/>
      <c r="AQ695" s="15"/>
      <c r="AR695" s="15"/>
      <c r="AS695" s="15"/>
      <c r="AT695" s="15"/>
      <c r="AU695" s="15"/>
      <c r="AV695" s="15"/>
      <c r="AW695" s="15"/>
      <c r="AX695" s="15"/>
      <c r="AY695" s="15"/>
      <c r="AZ695" s="15"/>
      <c r="BA695" s="15"/>
      <c r="BB695" s="15"/>
      <c r="BC695" s="15"/>
      <c r="BD695" s="15"/>
      <c r="BE695" s="15"/>
      <c r="BF695" s="15"/>
      <c r="BG695" s="15"/>
      <c r="BH695" s="15"/>
      <c r="BI695" s="15"/>
      <c r="BJ695" s="15"/>
    </row>
    <row r="696" spans="1:62" ht="12" customHeight="1"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c r="AH696" s="15"/>
      <c r="AI696" s="15"/>
      <c r="AJ696" s="15"/>
      <c r="AK696" s="15"/>
      <c r="AL696" s="15"/>
      <c r="AM696" s="15"/>
      <c r="AN696" s="15"/>
      <c r="AO696" s="15"/>
      <c r="AP696" s="15"/>
      <c r="AQ696" s="15"/>
      <c r="AR696" s="15"/>
      <c r="AS696" s="15"/>
      <c r="AT696" s="15"/>
      <c r="AU696" s="15"/>
      <c r="AV696" s="15"/>
      <c r="AW696" s="15"/>
      <c r="AX696" s="15"/>
      <c r="AY696" s="15"/>
      <c r="AZ696" s="15"/>
      <c r="BA696" s="15"/>
      <c r="BB696" s="15"/>
      <c r="BC696" s="15"/>
      <c r="BD696" s="15"/>
      <c r="BE696" s="15"/>
      <c r="BF696" s="15"/>
      <c r="BG696" s="15"/>
      <c r="BH696" s="15"/>
      <c r="BI696" s="15"/>
      <c r="BJ696" s="15"/>
    </row>
    <row r="697" spans="1:62" ht="12" customHeight="1"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15"/>
      <c r="AH697" s="15"/>
      <c r="AI697" s="15"/>
      <c r="AJ697" s="15"/>
      <c r="AK697" s="15"/>
      <c r="AL697" s="15"/>
      <c r="AM697" s="15"/>
      <c r="AN697" s="15"/>
      <c r="AO697" s="15"/>
      <c r="AP697" s="15"/>
      <c r="AQ697" s="15"/>
      <c r="AR697" s="15"/>
      <c r="AS697" s="15"/>
      <c r="AT697" s="15"/>
      <c r="AU697" s="15"/>
      <c r="AV697" s="15"/>
      <c r="AW697" s="15"/>
      <c r="AX697" s="15"/>
      <c r="AY697" s="15"/>
      <c r="AZ697" s="15"/>
      <c r="BA697" s="15"/>
      <c r="BB697" s="15"/>
      <c r="BC697" s="15"/>
      <c r="BD697" s="15"/>
      <c r="BE697" s="15"/>
      <c r="BF697" s="15"/>
      <c r="BG697" s="15"/>
      <c r="BH697" s="15"/>
      <c r="BI697" s="15"/>
      <c r="BJ697" s="15"/>
    </row>
    <row r="698" spans="1:62" ht="12" customHeight="1"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15"/>
      <c r="AO698" s="15"/>
      <c r="AP698" s="15"/>
      <c r="AQ698" s="15"/>
      <c r="AR698" s="15"/>
      <c r="AS698" s="15"/>
      <c r="AT698" s="15"/>
      <c r="AU698" s="15"/>
      <c r="AV698" s="15"/>
      <c r="AW698" s="15"/>
      <c r="AX698" s="15"/>
      <c r="AY698" s="15"/>
      <c r="AZ698" s="15"/>
      <c r="BA698" s="15"/>
      <c r="BB698" s="15"/>
      <c r="BC698" s="15"/>
      <c r="BD698" s="15"/>
      <c r="BE698" s="15"/>
      <c r="BF698" s="15"/>
      <c r="BG698" s="15"/>
      <c r="BH698" s="15"/>
      <c r="BI698" s="15"/>
      <c r="BJ698" s="15"/>
    </row>
    <row r="699" spans="1:62" ht="12" customHeight="1"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15"/>
      <c r="AH699" s="15"/>
      <c r="AI699" s="15"/>
      <c r="AJ699" s="15"/>
      <c r="AK699" s="15"/>
      <c r="AL699" s="15"/>
      <c r="AM699" s="15"/>
      <c r="AN699" s="15"/>
      <c r="AO699" s="15"/>
      <c r="AP699" s="15"/>
      <c r="AQ699" s="15"/>
      <c r="AR699" s="15"/>
      <c r="AS699" s="15"/>
      <c r="AT699" s="15"/>
      <c r="AU699" s="15"/>
      <c r="AV699" s="15"/>
      <c r="AW699" s="15"/>
      <c r="AX699" s="15"/>
      <c r="AY699" s="15"/>
      <c r="AZ699" s="15"/>
      <c r="BA699" s="15"/>
      <c r="BB699" s="15"/>
      <c r="BC699" s="15"/>
      <c r="BD699" s="15"/>
      <c r="BE699" s="15"/>
      <c r="BF699" s="15"/>
      <c r="BG699" s="15"/>
      <c r="BH699" s="15"/>
      <c r="BI699" s="15"/>
      <c r="BJ699" s="15"/>
    </row>
    <row r="700" spans="1:62" ht="12" customHeight="1"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15"/>
      <c r="AO700" s="15"/>
      <c r="AP700" s="15"/>
      <c r="AQ700" s="15"/>
      <c r="AR700" s="15"/>
      <c r="AS700" s="15"/>
      <c r="AT700" s="15"/>
      <c r="AU700" s="15"/>
      <c r="AV700" s="15"/>
      <c r="AW700" s="15"/>
      <c r="AX700" s="15"/>
      <c r="AY700" s="15"/>
      <c r="AZ700" s="15"/>
      <c r="BA700" s="15"/>
      <c r="BB700" s="15"/>
      <c r="BC700" s="15"/>
      <c r="BD700" s="15"/>
      <c r="BE700" s="15"/>
      <c r="BF700" s="15"/>
      <c r="BG700" s="15"/>
      <c r="BH700" s="15"/>
      <c r="BI700" s="15"/>
      <c r="BJ700" s="15"/>
    </row>
    <row r="701" spans="1:62" ht="12" customHeight="1"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c r="AG701" s="15"/>
      <c r="AH701" s="15"/>
      <c r="AI701" s="15"/>
      <c r="AJ701" s="15"/>
      <c r="AK701" s="15"/>
      <c r="AL701" s="15"/>
      <c r="AM701" s="15"/>
      <c r="AN701" s="15"/>
      <c r="AO701" s="15"/>
      <c r="AP701" s="15"/>
      <c r="AQ701" s="15"/>
      <c r="AR701" s="15"/>
      <c r="AS701" s="15"/>
      <c r="AT701" s="15"/>
      <c r="AU701" s="15"/>
      <c r="AV701" s="15"/>
      <c r="AW701" s="15"/>
      <c r="AX701" s="15"/>
      <c r="AY701" s="15"/>
      <c r="AZ701" s="15"/>
      <c r="BA701" s="15"/>
      <c r="BB701" s="15"/>
      <c r="BC701" s="15"/>
      <c r="BD701" s="15"/>
      <c r="BE701" s="15"/>
      <c r="BF701" s="15"/>
      <c r="BG701" s="15"/>
      <c r="BH701" s="15"/>
      <c r="BI701" s="15"/>
      <c r="BJ701" s="15"/>
    </row>
    <row r="702" spans="1:62" ht="12" customHeight="1"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15"/>
      <c r="AO702" s="15"/>
      <c r="AP702" s="15"/>
      <c r="AQ702" s="15"/>
      <c r="AR702" s="15"/>
      <c r="AS702" s="15"/>
      <c r="AT702" s="15"/>
      <c r="AU702" s="15"/>
      <c r="AV702" s="15"/>
      <c r="AW702" s="15"/>
      <c r="AX702" s="15"/>
      <c r="AY702" s="15"/>
      <c r="AZ702" s="15"/>
      <c r="BA702" s="15"/>
      <c r="BB702" s="15"/>
      <c r="BC702" s="15"/>
      <c r="BD702" s="15"/>
      <c r="BE702" s="15"/>
      <c r="BF702" s="15"/>
      <c r="BG702" s="15"/>
      <c r="BH702" s="15"/>
      <c r="BI702" s="15"/>
      <c r="BJ702" s="15"/>
    </row>
    <row r="703" spans="1:62" ht="12" customHeight="1"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c r="AG703" s="15"/>
      <c r="AH703" s="15"/>
      <c r="AI703" s="15"/>
      <c r="AJ703" s="15"/>
      <c r="AK703" s="15"/>
      <c r="AL703" s="15"/>
      <c r="AM703" s="15"/>
      <c r="AN703" s="15"/>
      <c r="AO703" s="15"/>
      <c r="AP703" s="15"/>
      <c r="AQ703" s="15"/>
      <c r="AR703" s="15"/>
      <c r="AS703" s="15"/>
      <c r="AT703" s="15"/>
      <c r="AU703" s="15"/>
      <c r="AV703" s="15"/>
      <c r="AW703" s="15"/>
      <c r="AX703" s="15"/>
      <c r="AY703" s="15"/>
      <c r="AZ703" s="15"/>
      <c r="BA703" s="15"/>
      <c r="BB703" s="15"/>
      <c r="BC703" s="15"/>
      <c r="BD703" s="15"/>
      <c r="BE703" s="15"/>
      <c r="BF703" s="15"/>
      <c r="BG703" s="15"/>
      <c r="BH703" s="15"/>
      <c r="BI703" s="15"/>
      <c r="BJ703" s="15"/>
    </row>
    <row r="704" spans="1:62" ht="12" customHeight="1"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15"/>
      <c r="AO704" s="15"/>
      <c r="AP704" s="15"/>
      <c r="AQ704" s="15"/>
      <c r="AR704" s="15"/>
      <c r="AS704" s="15"/>
      <c r="AT704" s="15"/>
      <c r="AU704" s="15"/>
      <c r="AV704" s="15"/>
      <c r="AW704" s="15"/>
      <c r="AX704" s="15"/>
      <c r="AY704" s="15"/>
      <c r="AZ704" s="15"/>
      <c r="BA704" s="15"/>
      <c r="BB704" s="15"/>
      <c r="BC704" s="15"/>
      <c r="BD704" s="15"/>
      <c r="BE704" s="15"/>
      <c r="BF704" s="15"/>
      <c r="BG704" s="15"/>
      <c r="BH704" s="15"/>
      <c r="BI704" s="15"/>
      <c r="BJ704" s="15"/>
    </row>
    <row r="705" spans="1:62" ht="12" customHeight="1"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c r="AG705" s="15"/>
      <c r="AH705" s="15"/>
      <c r="AI705" s="15"/>
      <c r="AJ705" s="15"/>
      <c r="AK705" s="15"/>
      <c r="AL705" s="15"/>
      <c r="AM705" s="15"/>
      <c r="AN705" s="15"/>
      <c r="AO705" s="15"/>
      <c r="AP705" s="15"/>
      <c r="AQ705" s="15"/>
      <c r="AR705" s="15"/>
      <c r="AS705" s="15"/>
      <c r="AT705" s="15"/>
      <c r="AU705" s="15"/>
      <c r="AV705" s="15"/>
      <c r="AW705" s="15"/>
      <c r="AX705" s="15"/>
      <c r="AY705" s="15"/>
      <c r="AZ705" s="15"/>
      <c r="BA705" s="15"/>
      <c r="BB705" s="15"/>
      <c r="BC705" s="15"/>
      <c r="BD705" s="15"/>
      <c r="BE705" s="15"/>
      <c r="BF705" s="15"/>
      <c r="BG705" s="15"/>
      <c r="BH705" s="15"/>
      <c r="BI705" s="15"/>
      <c r="BJ705" s="15"/>
    </row>
    <row r="706" spans="1:62" ht="12" customHeight="1"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c r="AH706" s="15"/>
      <c r="AI706" s="15"/>
      <c r="AJ706" s="15"/>
      <c r="AK706" s="15"/>
      <c r="AL706" s="15"/>
      <c r="AM706" s="15"/>
      <c r="AN706" s="15"/>
      <c r="AO706" s="15"/>
      <c r="AP706" s="15"/>
      <c r="AQ706" s="15"/>
      <c r="AR706" s="15"/>
      <c r="AS706" s="15"/>
      <c r="AT706" s="15"/>
      <c r="AU706" s="15"/>
      <c r="AV706" s="15"/>
      <c r="AW706" s="15"/>
      <c r="AX706" s="15"/>
      <c r="AY706" s="15"/>
      <c r="AZ706" s="15"/>
      <c r="BA706" s="15"/>
      <c r="BB706" s="15"/>
      <c r="BC706" s="15"/>
      <c r="BD706" s="15"/>
      <c r="BE706" s="15"/>
      <c r="BF706" s="15"/>
      <c r="BG706" s="15"/>
      <c r="BH706" s="15"/>
      <c r="BI706" s="15"/>
      <c r="BJ706" s="15"/>
    </row>
    <row r="707" spans="1:62" ht="12" customHeight="1"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c r="AG707" s="15"/>
      <c r="AH707" s="15"/>
      <c r="AI707" s="15"/>
      <c r="AJ707" s="15"/>
      <c r="AK707" s="15"/>
      <c r="AL707" s="15"/>
      <c r="AM707" s="15"/>
      <c r="AN707" s="15"/>
      <c r="AO707" s="15"/>
      <c r="AP707" s="15"/>
      <c r="AQ707" s="15"/>
      <c r="AR707" s="15"/>
      <c r="AS707" s="15"/>
      <c r="AT707" s="15"/>
      <c r="AU707" s="15"/>
      <c r="AV707" s="15"/>
      <c r="AW707" s="15"/>
      <c r="AX707" s="15"/>
      <c r="AY707" s="15"/>
      <c r="AZ707" s="15"/>
      <c r="BA707" s="15"/>
      <c r="BB707" s="15"/>
      <c r="BC707" s="15"/>
      <c r="BD707" s="15"/>
      <c r="BE707" s="15"/>
      <c r="BF707" s="15"/>
      <c r="BG707" s="15"/>
      <c r="BH707" s="15"/>
      <c r="BI707" s="15"/>
      <c r="BJ707" s="15"/>
    </row>
    <row r="708" spans="1:62" ht="12" customHeight="1"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15"/>
      <c r="AO708" s="15"/>
      <c r="AP708" s="15"/>
      <c r="AQ708" s="15"/>
      <c r="AR708" s="15"/>
      <c r="AS708" s="15"/>
      <c r="AT708" s="15"/>
      <c r="AU708" s="15"/>
      <c r="AV708" s="15"/>
      <c r="AW708" s="15"/>
      <c r="AX708" s="15"/>
      <c r="AY708" s="15"/>
      <c r="AZ708" s="15"/>
      <c r="BA708" s="15"/>
      <c r="BB708" s="15"/>
      <c r="BC708" s="15"/>
      <c r="BD708" s="15"/>
      <c r="BE708" s="15"/>
      <c r="BF708" s="15"/>
      <c r="BG708" s="15"/>
      <c r="BH708" s="15"/>
      <c r="BI708" s="15"/>
      <c r="BJ708" s="15"/>
    </row>
    <row r="709" spans="1:62" ht="12" customHeight="1"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c r="AG709" s="15"/>
      <c r="AH709" s="15"/>
      <c r="AI709" s="15"/>
      <c r="AJ709" s="15"/>
      <c r="AK709" s="15"/>
      <c r="AL709" s="15"/>
      <c r="AM709" s="15"/>
      <c r="AN709" s="15"/>
      <c r="AO709" s="15"/>
      <c r="AP709" s="15"/>
      <c r="AQ709" s="15"/>
      <c r="AR709" s="15"/>
      <c r="AS709" s="15"/>
      <c r="AT709" s="15"/>
      <c r="AU709" s="15"/>
      <c r="AV709" s="15"/>
      <c r="AW709" s="15"/>
      <c r="AX709" s="15"/>
      <c r="AY709" s="15"/>
      <c r="AZ709" s="15"/>
      <c r="BA709" s="15"/>
      <c r="BB709" s="15"/>
      <c r="BC709" s="15"/>
      <c r="BD709" s="15"/>
      <c r="BE709" s="15"/>
      <c r="BF709" s="15"/>
      <c r="BG709" s="15"/>
      <c r="BH709" s="15"/>
      <c r="BI709" s="15"/>
      <c r="BJ709" s="15"/>
    </row>
    <row r="710" spans="1:62" ht="12" customHeight="1"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c r="AH710" s="15"/>
      <c r="AI710" s="15"/>
      <c r="AJ710" s="15"/>
      <c r="AK710" s="15"/>
      <c r="AL710" s="15"/>
      <c r="AM710" s="15"/>
      <c r="AN710" s="15"/>
      <c r="AO710" s="15"/>
      <c r="AP710" s="15"/>
      <c r="AQ710" s="15"/>
      <c r="AR710" s="15"/>
      <c r="AS710" s="15"/>
      <c r="AT710" s="15"/>
      <c r="AU710" s="15"/>
      <c r="AV710" s="15"/>
      <c r="AW710" s="15"/>
      <c r="AX710" s="15"/>
      <c r="AY710" s="15"/>
      <c r="AZ710" s="15"/>
      <c r="BA710" s="15"/>
      <c r="BB710" s="15"/>
      <c r="BC710" s="15"/>
      <c r="BD710" s="15"/>
      <c r="BE710" s="15"/>
      <c r="BF710" s="15"/>
      <c r="BG710" s="15"/>
      <c r="BH710" s="15"/>
      <c r="BI710" s="15"/>
      <c r="BJ710" s="15"/>
    </row>
    <row r="711" spans="1:62" ht="12" customHeight="1"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c r="AG711" s="15"/>
      <c r="AH711" s="15"/>
      <c r="AI711" s="15"/>
      <c r="AJ711" s="15"/>
      <c r="AK711" s="15"/>
      <c r="AL711" s="15"/>
      <c r="AM711" s="15"/>
      <c r="AN711" s="15"/>
      <c r="AO711" s="15"/>
      <c r="AP711" s="15"/>
      <c r="AQ711" s="15"/>
      <c r="AR711" s="15"/>
      <c r="AS711" s="15"/>
      <c r="AT711" s="15"/>
      <c r="AU711" s="15"/>
      <c r="AV711" s="15"/>
      <c r="AW711" s="15"/>
      <c r="AX711" s="15"/>
      <c r="AY711" s="15"/>
      <c r="AZ711" s="15"/>
      <c r="BA711" s="15"/>
      <c r="BB711" s="15"/>
      <c r="BC711" s="15"/>
      <c r="BD711" s="15"/>
      <c r="BE711" s="15"/>
      <c r="BF711" s="15"/>
      <c r="BG711" s="15"/>
      <c r="BH711" s="15"/>
      <c r="BI711" s="15"/>
      <c r="BJ711" s="15"/>
    </row>
    <row r="712" spans="1:62" ht="12" customHeight="1"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c r="AH712" s="15"/>
      <c r="AI712" s="15"/>
      <c r="AJ712" s="15"/>
      <c r="AK712" s="15"/>
      <c r="AL712" s="15"/>
      <c r="AM712" s="15"/>
      <c r="AN712" s="15"/>
      <c r="AO712" s="15"/>
      <c r="AP712" s="15"/>
      <c r="AQ712" s="15"/>
      <c r="AR712" s="15"/>
      <c r="AS712" s="15"/>
      <c r="AT712" s="15"/>
      <c r="AU712" s="15"/>
      <c r="AV712" s="15"/>
      <c r="AW712" s="15"/>
      <c r="AX712" s="15"/>
      <c r="AY712" s="15"/>
      <c r="AZ712" s="15"/>
      <c r="BA712" s="15"/>
      <c r="BB712" s="15"/>
      <c r="BC712" s="15"/>
      <c r="BD712" s="15"/>
      <c r="BE712" s="15"/>
      <c r="BF712" s="15"/>
      <c r="BG712" s="15"/>
      <c r="BH712" s="15"/>
      <c r="BI712" s="15"/>
      <c r="BJ712" s="15"/>
    </row>
    <row r="713" spans="1:62" ht="12" customHeight="1"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c r="AG713" s="15"/>
      <c r="AH713" s="15"/>
      <c r="AI713" s="15"/>
      <c r="AJ713" s="15"/>
      <c r="AK713" s="15"/>
      <c r="AL713" s="15"/>
      <c r="AM713" s="15"/>
      <c r="AN713" s="15"/>
      <c r="AO713" s="15"/>
      <c r="AP713" s="15"/>
      <c r="AQ713" s="15"/>
      <c r="AR713" s="15"/>
      <c r="AS713" s="15"/>
      <c r="AT713" s="15"/>
      <c r="AU713" s="15"/>
      <c r="AV713" s="15"/>
      <c r="AW713" s="15"/>
      <c r="AX713" s="15"/>
      <c r="AY713" s="15"/>
      <c r="AZ713" s="15"/>
      <c r="BA713" s="15"/>
      <c r="BB713" s="15"/>
      <c r="BC713" s="15"/>
      <c r="BD713" s="15"/>
      <c r="BE713" s="15"/>
      <c r="BF713" s="15"/>
      <c r="BG713" s="15"/>
      <c r="BH713" s="15"/>
      <c r="BI713" s="15"/>
      <c r="BJ713" s="15"/>
    </row>
    <row r="714" spans="1:62" ht="12" customHeight="1"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15"/>
      <c r="AO714" s="15"/>
      <c r="AP714" s="15"/>
      <c r="AQ714" s="15"/>
      <c r="AR714" s="15"/>
      <c r="AS714" s="15"/>
      <c r="AT714" s="15"/>
      <c r="AU714" s="15"/>
      <c r="AV714" s="15"/>
      <c r="AW714" s="15"/>
      <c r="AX714" s="15"/>
      <c r="AY714" s="15"/>
      <c r="AZ714" s="15"/>
      <c r="BA714" s="15"/>
      <c r="BB714" s="15"/>
      <c r="BC714" s="15"/>
      <c r="BD714" s="15"/>
      <c r="BE714" s="15"/>
      <c r="BF714" s="15"/>
      <c r="BG714" s="15"/>
      <c r="BH714" s="15"/>
      <c r="BI714" s="15"/>
      <c r="BJ714" s="15"/>
    </row>
    <row r="715" spans="1:62" ht="12" customHeight="1"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c r="AG715" s="15"/>
      <c r="AH715" s="15"/>
      <c r="AI715" s="15"/>
      <c r="AJ715" s="15"/>
      <c r="AK715" s="15"/>
      <c r="AL715" s="15"/>
      <c r="AM715" s="15"/>
      <c r="AN715" s="15"/>
      <c r="AO715" s="15"/>
      <c r="AP715" s="15"/>
      <c r="AQ715" s="15"/>
      <c r="AR715" s="15"/>
      <c r="AS715" s="15"/>
      <c r="AT715" s="15"/>
      <c r="AU715" s="15"/>
      <c r="AV715" s="15"/>
      <c r="AW715" s="15"/>
      <c r="AX715" s="15"/>
      <c r="AY715" s="15"/>
      <c r="AZ715" s="15"/>
      <c r="BA715" s="15"/>
      <c r="BB715" s="15"/>
      <c r="BC715" s="15"/>
      <c r="BD715" s="15"/>
      <c r="BE715" s="15"/>
      <c r="BF715" s="15"/>
      <c r="BG715" s="15"/>
      <c r="BH715" s="15"/>
      <c r="BI715" s="15"/>
      <c r="BJ715" s="15"/>
    </row>
    <row r="716" spans="1:62" ht="12" customHeight="1" x14ac:dyDescent="0.2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15"/>
      <c r="AO716" s="15"/>
      <c r="AP716" s="15"/>
      <c r="AQ716" s="15"/>
      <c r="AR716" s="15"/>
      <c r="AS716" s="15"/>
      <c r="AT716" s="15"/>
      <c r="AU716" s="15"/>
      <c r="AV716" s="15"/>
      <c r="AW716" s="15"/>
      <c r="AX716" s="15"/>
      <c r="AY716" s="15"/>
      <c r="AZ716" s="15"/>
      <c r="BA716" s="15"/>
      <c r="BB716" s="15"/>
      <c r="BC716" s="15"/>
      <c r="BD716" s="15"/>
      <c r="BE716" s="15"/>
      <c r="BF716" s="15"/>
      <c r="BG716" s="15"/>
      <c r="BH716" s="15"/>
      <c r="BI716" s="15"/>
      <c r="BJ716" s="15"/>
    </row>
    <row r="717" spans="1:62" ht="12" customHeight="1" x14ac:dyDescent="0.2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15"/>
      <c r="AH717" s="15"/>
      <c r="AI717" s="15"/>
      <c r="AJ717" s="15"/>
      <c r="AK717" s="15"/>
      <c r="AL717" s="15"/>
      <c r="AM717" s="15"/>
      <c r="AN717" s="15"/>
      <c r="AO717" s="15"/>
      <c r="AP717" s="15"/>
      <c r="AQ717" s="15"/>
      <c r="AR717" s="15"/>
      <c r="AS717" s="15"/>
      <c r="AT717" s="15"/>
      <c r="AU717" s="15"/>
      <c r="AV717" s="15"/>
      <c r="AW717" s="15"/>
      <c r="AX717" s="15"/>
      <c r="AY717" s="15"/>
      <c r="AZ717" s="15"/>
      <c r="BA717" s="15"/>
      <c r="BB717" s="15"/>
      <c r="BC717" s="15"/>
      <c r="BD717" s="15"/>
      <c r="BE717" s="15"/>
      <c r="BF717" s="15"/>
      <c r="BG717" s="15"/>
      <c r="BH717" s="15"/>
      <c r="BI717" s="15"/>
      <c r="BJ717" s="15"/>
    </row>
    <row r="718" spans="1:62" ht="12" customHeight="1" x14ac:dyDescent="0.2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15"/>
      <c r="AO718" s="15"/>
      <c r="AP718" s="15"/>
      <c r="AQ718" s="15"/>
      <c r="AR718" s="15"/>
      <c r="AS718" s="15"/>
      <c r="AT718" s="15"/>
      <c r="AU718" s="15"/>
      <c r="AV718" s="15"/>
      <c r="AW718" s="15"/>
      <c r="AX718" s="15"/>
      <c r="AY718" s="15"/>
      <c r="AZ718" s="15"/>
      <c r="BA718" s="15"/>
      <c r="BB718" s="15"/>
      <c r="BC718" s="15"/>
      <c r="BD718" s="15"/>
      <c r="BE718" s="15"/>
      <c r="BF718" s="15"/>
      <c r="BG718" s="15"/>
      <c r="BH718" s="15"/>
      <c r="BI718" s="15"/>
      <c r="BJ718" s="15"/>
    </row>
    <row r="719" spans="1:62" ht="12" customHeight="1" x14ac:dyDescent="0.2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c r="AG719" s="15"/>
      <c r="AH719" s="15"/>
      <c r="AI719" s="15"/>
      <c r="AJ719" s="15"/>
      <c r="AK719" s="15"/>
      <c r="AL719" s="15"/>
      <c r="AM719" s="15"/>
      <c r="AN719" s="15"/>
      <c r="AO719" s="15"/>
      <c r="AP719" s="15"/>
      <c r="AQ719" s="15"/>
      <c r="AR719" s="15"/>
      <c r="AS719" s="15"/>
      <c r="AT719" s="15"/>
      <c r="AU719" s="15"/>
      <c r="AV719" s="15"/>
      <c r="AW719" s="15"/>
      <c r="AX719" s="15"/>
      <c r="AY719" s="15"/>
      <c r="AZ719" s="15"/>
      <c r="BA719" s="15"/>
      <c r="BB719" s="15"/>
      <c r="BC719" s="15"/>
      <c r="BD719" s="15"/>
      <c r="BE719" s="15"/>
      <c r="BF719" s="15"/>
      <c r="BG719" s="15"/>
      <c r="BH719" s="15"/>
      <c r="BI719" s="15"/>
      <c r="BJ719" s="15"/>
    </row>
    <row r="720" spans="1:62" ht="12" customHeight="1" x14ac:dyDescent="0.2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c r="AH720" s="15"/>
      <c r="AI720" s="15"/>
      <c r="AJ720" s="15"/>
      <c r="AK720" s="15"/>
      <c r="AL720" s="15"/>
      <c r="AM720" s="15"/>
      <c r="AN720" s="15"/>
      <c r="AO720" s="15"/>
      <c r="AP720" s="15"/>
      <c r="AQ720" s="15"/>
      <c r="AR720" s="15"/>
      <c r="AS720" s="15"/>
      <c r="AT720" s="15"/>
      <c r="AU720" s="15"/>
      <c r="AV720" s="15"/>
      <c r="AW720" s="15"/>
      <c r="AX720" s="15"/>
      <c r="AY720" s="15"/>
      <c r="AZ720" s="15"/>
      <c r="BA720" s="15"/>
      <c r="BB720" s="15"/>
      <c r="BC720" s="15"/>
      <c r="BD720" s="15"/>
      <c r="BE720" s="15"/>
      <c r="BF720" s="15"/>
      <c r="BG720" s="15"/>
      <c r="BH720" s="15"/>
      <c r="BI720" s="15"/>
      <c r="BJ720" s="15"/>
    </row>
    <row r="721" spans="1:62" ht="12" customHeight="1" x14ac:dyDescent="0.2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c r="AF721" s="15"/>
      <c r="AG721" s="15"/>
      <c r="AH721" s="15"/>
      <c r="AI721" s="15"/>
      <c r="AJ721" s="15"/>
      <c r="AK721" s="15"/>
      <c r="AL721" s="15"/>
      <c r="AM721" s="15"/>
      <c r="AN721" s="15"/>
      <c r="AO721" s="15"/>
      <c r="AP721" s="15"/>
      <c r="AQ721" s="15"/>
      <c r="AR721" s="15"/>
      <c r="AS721" s="15"/>
      <c r="AT721" s="15"/>
      <c r="AU721" s="15"/>
      <c r="AV721" s="15"/>
      <c r="AW721" s="15"/>
      <c r="AX721" s="15"/>
      <c r="AY721" s="15"/>
      <c r="AZ721" s="15"/>
      <c r="BA721" s="15"/>
      <c r="BB721" s="15"/>
      <c r="BC721" s="15"/>
      <c r="BD721" s="15"/>
      <c r="BE721" s="15"/>
      <c r="BF721" s="15"/>
      <c r="BG721" s="15"/>
      <c r="BH721" s="15"/>
      <c r="BI721" s="15"/>
      <c r="BJ721" s="15"/>
    </row>
    <row r="722" spans="1:62" ht="12" customHeight="1" x14ac:dyDescent="0.2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c r="AH722" s="15"/>
      <c r="AI722" s="15"/>
      <c r="AJ722" s="15"/>
      <c r="AK722" s="15"/>
      <c r="AL722" s="15"/>
      <c r="AM722" s="15"/>
      <c r="AN722" s="15"/>
      <c r="AO722" s="15"/>
      <c r="AP722" s="15"/>
      <c r="AQ722" s="15"/>
      <c r="AR722" s="15"/>
      <c r="AS722" s="15"/>
      <c r="AT722" s="15"/>
      <c r="AU722" s="15"/>
      <c r="AV722" s="15"/>
      <c r="AW722" s="15"/>
      <c r="AX722" s="15"/>
      <c r="AY722" s="15"/>
      <c r="AZ722" s="15"/>
      <c r="BA722" s="15"/>
      <c r="BB722" s="15"/>
      <c r="BC722" s="15"/>
      <c r="BD722" s="15"/>
      <c r="BE722" s="15"/>
      <c r="BF722" s="15"/>
      <c r="BG722" s="15"/>
      <c r="BH722" s="15"/>
      <c r="BI722" s="15"/>
      <c r="BJ722" s="15"/>
    </row>
    <row r="723" spans="1:62" ht="12" customHeight="1" x14ac:dyDescent="0.2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c r="AF723" s="15"/>
      <c r="AG723" s="15"/>
      <c r="AH723" s="15"/>
      <c r="AI723" s="15"/>
      <c r="AJ723" s="15"/>
      <c r="AK723" s="15"/>
      <c r="AL723" s="15"/>
      <c r="AM723" s="15"/>
      <c r="AN723" s="15"/>
      <c r="AO723" s="15"/>
      <c r="AP723" s="15"/>
      <c r="AQ723" s="15"/>
      <c r="AR723" s="15"/>
      <c r="AS723" s="15"/>
      <c r="AT723" s="15"/>
      <c r="AU723" s="15"/>
      <c r="AV723" s="15"/>
      <c r="AW723" s="15"/>
      <c r="AX723" s="15"/>
      <c r="AY723" s="15"/>
      <c r="AZ723" s="15"/>
      <c r="BA723" s="15"/>
      <c r="BB723" s="15"/>
      <c r="BC723" s="15"/>
      <c r="BD723" s="15"/>
      <c r="BE723" s="15"/>
      <c r="BF723" s="15"/>
      <c r="BG723" s="15"/>
      <c r="BH723" s="15"/>
      <c r="BI723" s="15"/>
      <c r="BJ723" s="15"/>
    </row>
    <row r="724" spans="1:62" ht="12" customHeight="1" x14ac:dyDescent="0.2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c r="AH724" s="15"/>
      <c r="AI724" s="15"/>
      <c r="AJ724" s="15"/>
      <c r="AK724" s="15"/>
      <c r="AL724" s="15"/>
      <c r="AM724" s="15"/>
      <c r="AN724" s="15"/>
      <c r="AO724" s="15"/>
      <c r="AP724" s="15"/>
      <c r="AQ724" s="15"/>
      <c r="AR724" s="15"/>
      <c r="AS724" s="15"/>
      <c r="AT724" s="15"/>
      <c r="AU724" s="15"/>
      <c r="AV724" s="15"/>
      <c r="AW724" s="15"/>
      <c r="AX724" s="15"/>
      <c r="AY724" s="15"/>
      <c r="AZ724" s="15"/>
      <c r="BA724" s="15"/>
      <c r="BB724" s="15"/>
      <c r="BC724" s="15"/>
      <c r="BD724" s="15"/>
      <c r="BE724" s="15"/>
      <c r="BF724" s="15"/>
      <c r="BG724" s="15"/>
      <c r="BH724" s="15"/>
      <c r="BI724" s="15"/>
      <c r="BJ724" s="15"/>
    </row>
    <row r="725" spans="1:62" ht="12" customHeight="1" x14ac:dyDescent="0.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c r="AF725" s="15"/>
      <c r="AG725" s="15"/>
      <c r="AH725" s="15"/>
      <c r="AI725" s="15"/>
      <c r="AJ725" s="15"/>
      <c r="AK725" s="15"/>
      <c r="AL725" s="15"/>
      <c r="AM725" s="15"/>
      <c r="AN725" s="15"/>
      <c r="AO725" s="15"/>
      <c r="AP725" s="15"/>
      <c r="AQ725" s="15"/>
      <c r="AR725" s="15"/>
      <c r="AS725" s="15"/>
      <c r="AT725" s="15"/>
      <c r="AU725" s="15"/>
      <c r="AV725" s="15"/>
      <c r="AW725" s="15"/>
      <c r="AX725" s="15"/>
      <c r="AY725" s="15"/>
      <c r="AZ725" s="15"/>
      <c r="BA725" s="15"/>
      <c r="BB725" s="15"/>
      <c r="BC725" s="15"/>
      <c r="BD725" s="15"/>
      <c r="BE725" s="15"/>
      <c r="BF725" s="15"/>
      <c r="BG725" s="15"/>
      <c r="BH725" s="15"/>
      <c r="BI725" s="15"/>
      <c r="BJ725" s="15"/>
    </row>
    <row r="726" spans="1:62" ht="12" customHeight="1" x14ac:dyDescent="0.2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c r="AH726" s="15"/>
      <c r="AI726" s="15"/>
      <c r="AJ726" s="15"/>
      <c r="AK726" s="15"/>
      <c r="AL726" s="15"/>
      <c r="AM726" s="15"/>
      <c r="AN726" s="15"/>
      <c r="AO726" s="15"/>
      <c r="AP726" s="15"/>
      <c r="AQ726" s="15"/>
      <c r="AR726" s="15"/>
      <c r="AS726" s="15"/>
      <c r="AT726" s="15"/>
      <c r="AU726" s="15"/>
      <c r="AV726" s="15"/>
      <c r="AW726" s="15"/>
      <c r="AX726" s="15"/>
      <c r="AY726" s="15"/>
      <c r="AZ726" s="15"/>
      <c r="BA726" s="15"/>
      <c r="BB726" s="15"/>
      <c r="BC726" s="15"/>
      <c r="BD726" s="15"/>
      <c r="BE726" s="15"/>
      <c r="BF726" s="15"/>
      <c r="BG726" s="15"/>
      <c r="BH726" s="15"/>
      <c r="BI726" s="15"/>
      <c r="BJ726" s="15"/>
    </row>
    <row r="727" spans="1:62" ht="12" customHeight="1" x14ac:dyDescent="0.2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c r="AF727" s="15"/>
      <c r="AG727" s="15"/>
      <c r="AH727" s="15"/>
      <c r="AI727" s="15"/>
      <c r="AJ727" s="15"/>
      <c r="AK727" s="15"/>
      <c r="AL727" s="15"/>
      <c r="AM727" s="15"/>
      <c r="AN727" s="15"/>
      <c r="AO727" s="15"/>
      <c r="AP727" s="15"/>
      <c r="AQ727" s="15"/>
      <c r="AR727" s="15"/>
      <c r="AS727" s="15"/>
      <c r="AT727" s="15"/>
      <c r="AU727" s="15"/>
      <c r="AV727" s="15"/>
      <c r="AW727" s="15"/>
      <c r="AX727" s="15"/>
      <c r="AY727" s="15"/>
      <c r="AZ727" s="15"/>
      <c r="BA727" s="15"/>
      <c r="BB727" s="15"/>
      <c r="BC727" s="15"/>
      <c r="BD727" s="15"/>
      <c r="BE727" s="15"/>
      <c r="BF727" s="15"/>
      <c r="BG727" s="15"/>
      <c r="BH727" s="15"/>
      <c r="BI727" s="15"/>
      <c r="BJ727" s="15"/>
    </row>
    <row r="728" spans="1:62" ht="12" customHeight="1" x14ac:dyDescent="0.2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c r="AH728" s="15"/>
      <c r="AI728" s="15"/>
      <c r="AJ728" s="15"/>
      <c r="AK728" s="15"/>
      <c r="AL728" s="15"/>
      <c r="AM728" s="15"/>
      <c r="AN728" s="15"/>
      <c r="AO728" s="15"/>
      <c r="AP728" s="15"/>
      <c r="AQ728" s="15"/>
      <c r="AR728" s="15"/>
      <c r="AS728" s="15"/>
      <c r="AT728" s="15"/>
      <c r="AU728" s="15"/>
      <c r="AV728" s="15"/>
      <c r="AW728" s="15"/>
      <c r="AX728" s="15"/>
      <c r="AY728" s="15"/>
      <c r="AZ728" s="15"/>
      <c r="BA728" s="15"/>
      <c r="BB728" s="15"/>
      <c r="BC728" s="15"/>
      <c r="BD728" s="15"/>
      <c r="BE728" s="15"/>
      <c r="BF728" s="15"/>
      <c r="BG728" s="15"/>
      <c r="BH728" s="15"/>
      <c r="BI728" s="15"/>
      <c r="BJ728" s="15"/>
    </row>
    <row r="729" spans="1:62" ht="12" customHeight="1" x14ac:dyDescent="0.2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c r="AF729" s="15"/>
      <c r="AG729" s="15"/>
      <c r="AH729" s="15"/>
      <c r="AI729" s="15"/>
      <c r="AJ729" s="15"/>
      <c r="AK729" s="15"/>
      <c r="AL729" s="15"/>
      <c r="AM729" s="15"/>
      <c r="AN729" s="15"/>
      <c r="AO729" s="15"/>
      <c r="AP729" s="15"/>
      <c r="AQ729" s="15"/>
      <c r="AR729" s="15"/>
      <c r="AS729" s="15"/>
      <c r="AT729" s="15"/>
      <c r="AU729" s="15"/>
      <c r="AV729" s="15"/>
      <c r="AW729" s="15"/>
      <c r="AX729" s="15"/>
      <c r="AY729" s="15"/>
      <c r="AZ729" s="15"/>
      <c r="BA729" s="15"/>
      <c r="BB729" s="15"/>
      <c r="BC729" s="15"/>
      <c r="BD729" s="15"/>
      <c r="BE729" s="15"/>
      <c r="BF729" s="15"/>
      <c r="BG729" s="15"/>
      <c r="BH729" s="15"/>
      <c r="BI729" s="15"/>
      <c r="BJ729" s="15"/>
    </row>
    <row r="730" spans="1:62" ht="12" customHeight="1" x14ac:dyDescent="0.2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c r="AH730" s="15"/>
      <c r="AI730" s="15"/>
      <c r="AJ730" s="15"/>
      <c r="AK730" s="15"/>
      <c r="AL730" s="15"/>
      <c r="AM730" s="15"/>
      <c r="AN730" s="15"/>
      <c r="AO730" s="15"/>
      <c r="AP730" s="15"/>
      <c r="AQ730" s="15"/>
      <c r="AR730" s="15"/>
      <c r="AS730" s="15"/>
      <c r="AT730" s="15"/>
      <c r="AU730" s="15"/>
      <c r="AV730" s="15"/>
      <c r="AW730" s="15"/>
      <c r="AX730" s="15"/>
      <c r="AY730" s="15"/>
      <c r="AZ730" s="15"/>
      <c r="BA730" s="15"/>
      <c r="BB730" s="15"/>
      <c r="BC730" s="15"/>
      <c r="BD730" s="15"/>
      <c r="BE730" s="15"/>
      <c r="BF730" s="15"/>
      <c r="BG730" s="15"/>
      <c r="BH730" s="15"/>
      <c r="BI730" s="15"/>
      <c r="BJ730" s="15"/>
    </row>
    <row r="731" spans="1:62" ht="12" customHeight="1" x14ac:dyDescent="0.2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c r="AG731" s="15"/>
      <c r="AH731" s="15"/>
      <c r="AI731" s="15"/>
      <c r="AJ731" s="15"/>
      <c r="AK731" s="15"/>
      <c r="AL731" s="15"/>
      <c r="AM731" s="15"/>
      <c r="AN731" s="15"/>
      <c r="AO731" s="15"/>
      <c r="AP731" s="15"/>
      <c r="AQ731" s="15"/>
      <c r="AR731" s="15"/>
      <c r="AS731" s="15"/>
      <c r="AT731" s="15"/>
      <c r="AU731" s="15"/>
      <c r="AV731" s="15"/>
      <c r="AW731" s="15"/>
      <c r="AX731" s="15"/>
      <c r="AY731" s="15"/>
      <c r="AZ731" s="15"/>
      <c r="BA731" s="15"/>
      <c r="BB731" s="15"/>
      <c r="BC731" s="15"/>
      <c r="BD731" s="15"/>
      <c r="BE731" s="15"/>
      <c r="BF731" s="15"/>
      <c r="BG731" s="15"/>
      <c r="BH731" s="15"/>
      <c r="BI731" s="15"/>
      <c r="BJ731" s="15"/>
    </row>
    <row r="732" spans="1:62" ht="12" customHeight="1" x14ac:dyDescent="0.2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c r="AH732" s="15"/>
      <c r="AI732" s="15"/>
      <c r="AJ732" s="15"/>
      <c r="AK732" s="15"/>
      <c r="AL732" s="15"/>
      <c r="AM732" s="15"/>
      <c r="AN732" s="15"/>
      <c r="AO732" s="15"/>
      <c r="AP732" s="15"/>
      <c r="AQ732" s="15"/>
      <c r="AR732" s="15"/>
      <c r="AS732" s="15"/>
      <c r="AT732" s="15"/>
      <c r="AU732" s="15"/>
      <c r="AV732" s="15"/>
      <c r="AW732" s="15"/>
      <c r="AX732" s="15"/>
      <c r="AY732" s="15"/>
      <c r="AZ732" s="15"/>
      <c r="BA732" s="15"/>
      <c r="BB732" s="15"/>
      <c r="BC732" s="15"/>
      <c r="BD732" s="15"/>
      <c r="BE732" s="15"/>
      <c r="BF732" s="15"/>
      <c r="BG732" s="15"/>
      <c r="BH732" s="15"/>
      <c r="BI732" s="15"/>
      <c r="BJ732" s="15"/>
    </row>
    <row r="733" spans="1:62" ht="12" customHeight="1" x14ac:dyDescent="0.2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c r="AG733" s="15"/>
      <c r="AH733" s="15"/>
      <c r="AI733" s="15"/>
      <c r="AJ733" s="15"/>
      <c r="AK733" s="15"/>
      <c r="AL733" s="15"/>
      <c r="AM733" s="15"/>
      <c r="AN733" s="15"/>
      <c r="AO733" s="15"/>
      <c r="AP733" s="15"/>
      <c r="AQ733" s="15"/>
      <c r="AR733" s="15"/>
      <c r="AS733" s="15"/>
      <c r="AT733" s="15"/>
      <c r="AU733" s="15"/>
      <c r="AV733" s="15"/>
      <c r="AW733" s="15"/>
      <c r="AX733" s="15"/>
      <c r="AY733" s="15"/>
      <c r="AZ733" s="15"/>
      <c r="BA733" s="15"/>
      <c r="BB733" s="15"/>
      <c r="BC733" s="15"/>
      <c r="BD733" s="15"/>
      <c r="BE733" s="15"/>
      <c r="BF733" s="15"/>
      <c r="BG733" s="15"/>
      <c r="BH733" s="15"/>
      <c r="BI733" s="15"/>
      <c r="BJ733" s="15"/>
    </row>
    <row r="734" spans="1:62" ht="12" customHeight="1" x14ac:dyDescent="0.2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c r="AH734" s="15"/>
      <c r="AI734" s="15"/>
      <c r="AJ734" s="15"/>
      <c r="AK734" s="15"/>
      <c r="AL734" s="15"/>
      <c r="AM734" s="15"/>
      <c r="AN734" s="15"/>
      <c r="AO734" s="15"/>
      <c r="AP734" s="15"/>
      <c r="AQ734" s="15"/>
      <c r="AR734" s="15"/>
      <c r="AS734" s="15"/>
      <c r="AT734" s="15"/>
      <c r="AU734" s="15"/>
      <c r="AV734" s="15"/>
      <c r="AW734" s="15"/>
      <c r="AX734" s="15"/>
      <c r="AY734" s="15"/>
      <c r="AZ734" s="15"/>
      <c r="BA734" s="15"/>
      <c r="BB734" s="15"/>
      <c r="BC734" s="15"/>
      <c r="BD734" s="15"/>
      <c r="BE734" s="15"/>
      <c r="BF734" s="15"/>
      <c r="BG734" s="15"/>
      <c r="BH734" s="15"/>
      <c r="BI734" s="15"/>
      <c r="BJ734" s="15"/>
    </row>
    <row r="735" spans="1:62" ht="12" customHeight="1" x14ac:dyDescent="0.2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c r="AF735" s="15"/>
      <c r="AG735" s="15"/>
      <c r="AH735" s="15"/>
      <c r="AI735" s="15"/>
      <c r="AJ735" s="15"/>
      <c r="AK735" s="15"/>
      <c r="AL735" s="15"/>
      <c r="AM735" s="15"/>
      <c r="AN735" s="15"/>
      <c r="AO735" s="15"/>
      <c r="AP735" s="15"/>
      <c r="AQ735" s="15"/>
      <c r="AR735" s="15"/>
      <c r="AS735" s="15"/>
      <c r="AT735" s="15"/>
      <c r="AU735" s="15"/>
      <c r="AV735" s="15"/>
      <c r="AW735" s="15"/>
      <c r="AX735" s="15"/>
      <c r="AY735" s="15"/>
      <c r="AZ735" s="15"/>
      <c r="BA735" s="15"/>
      <c r="BB735" s="15"/>
      <c r="BC735" s="15"/>
      <c r="BD735" s="15"/>
      <c r="BE735" s="15"/>
      <c r="BF735" s="15"/>
      <c r="BG735" s="15"/>
      <c r="BH735" s="15"/>
      <c r="BI735" s="15"/>
      <c r="BJ735" s="15"/>
    </row>
    <row r="736" spans="1:62" ht="12" customHeight="1" x14ac:dyDescent="0.2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c r="AH736" s="15"/>
      <c r="AI736" s="15"/>
      <c r="AJ736" s="15"/>
      <c r="AK736" s="15"/>
      <c r="AL736" s="15"/>
      <c r="AM736" s="15"/>
      <c r="AN736" s="15"/>
      <c r="AO736" s="15"/>
      <c r="AP736" s="15"/>
      <c r="AQ736" s="15"/>
      <c r="AR736" s="15"/>
      <c r="AS736" s="15"/>
      <c r="AT736" s="15"/>
      <c r="AU736" s="15"/>
      <c r="AV736" s="15"/>
      <c r="AW736" s="15"/>
      <c r="AX736" s="15"/>
      <c r="AY736" s="15"/>
      <c r="AZ736" s="15"/>
      <c r="BA736" s="15"/>
      <c r="BB736" s="15"/>
      <c r="BC736" s="15"/>
      <c r="BD736" s="15"/>
      <c r="BE736" s="15"/>
      <c r="BF736" s="15"/>
      <c r="BG736" s="15"/>
      <c r="BH736" s="15"/>
      <c r="BI736" s="15"/>
      <c r="BJ736" s="15"/>
    </row>
    <row r="737" spans="1:62" ht="12" customHeight="1" x14ac:dyDescent="0.2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c r="AF737" s="15"/>
      <c r="AG737" s="15"/>
      <c r="AH737" s="15"/>
      <c r="AI737" s="15"/>
      <c r="AJ737" s="15"/>
      <c r="AK737" s="15"/>
      <c r="AL737" s="15"/>
      <c r="AM737" s="15"/>
      <c r="AN737" s="15"/>
      <c r="AO737" s="15"/>
      <c r="AP737" s="15"/>
      <c r="AQ737" s="15"/>
      <c r="AR737" s="15"/>
      <c r="AS737" s="15"/>
      <c r="AT737" s="15"/>
      <c r="AU737" s="15"/>
      <c r="AV737" s="15"/>
      <c r="AW737" s="15"/>
      <c r="AX737" s="15"/>
      <c r="AY737" s="15"/>
      <c r="AZ737" s="15"/>
      <c r="BA737" s="15"/>
      <c r="BB737" s="15"/>
      <c r="BC737" s="15"/>
      <c r="BD737" s="15"/>
      <c r="BE737" s="15"/>
      <c r="BF737" s="15"/>
      <c r="BG737" s="15"/>
      <c r="BH737" s="15"/>
      <c r="BI737" s="15"/>
      <c r="BJ737" s="15"/>
    </row>
    <row r="738" spans="1:62" ht="12" customHeight="1" x14ac:dyDescent="0.2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c r="AH738" s="15"/>
      <c r="AI738" s="15"/>
      <c r="AJ738" s="15"/>
      <c r="AK738" s="15"/>
      <c r="AL738" s="15"/>
      <c r="AM738" s="15"/>
      <c r="AN738" s="15"/>
      <c r="AO738" s="15"/>
      <c r="AP738" s="15"/>
      <c r="AQ738" s="15"/>
      <c r="AR738" s="15"/>
      <c r="AS738" s="15"/>
      <c r="AT738" s="15"/>
      <c r="AU738" s="15"/>
      <c r="AV738" s="15"/>
      <c r="AW738" s="15"/>
      <c r="AX738" s="15"/>
      <c r="AY738" s="15"/>
      <c r="AZ738" s="15"/>
      <c r="BA738" s="15"/>
      <c r="BB738" s="15"/>
      <c r="BC738" s="15"/>
      <c r="BD738" s="15"/>
      <c r="BE738" s="15"/>
      <c r="BF738" s="15"/>
      <c r="BG738" s="15"/>
      <c r="BH738" s="15"/>
      <c r="BI738" s="15"/>
      <c r="BJ738" s="15"/>
    </row>
    <row r="739" spans="1:62" ht="12" customHeight="1" x14ac:dyDescent="0.2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c r="AF739" s="15"/>
      <c r="AG739" s="15"/>
      <c r="AH739" s="15"/>
      <c r="AI739" s="15"/>
      <c r="AJ739" s="15"/>
      <c r="AK739" s="15"/>
      <c r="AL739" s="15"/>
      <c r="AM739" s="15"/>
      <c r="AN739" s="15"/>
      <c r="AO739" s="15"/>
      <c r="AP739" s="15"/>
      <c r="AQ739" s="15"/>
      <c r="AR739" s="15"/>
      <c r="AS739" s="15"/>
      <c r="AT739" s="15"/>
      <c r="AU739" s="15"/>
      <c r="AV739" s="15"/>
      <c r="AW739" s="15"/>
      <c r="AX739" s="15"/>
      <c r="AY739" s="15"/>
      <c r="AZ739" s="15"/>
      <c r="BA739" s="15"/>
      <c r="BB739" s="15"/>
      <c r="BC739" s="15"/>
      <c r="BD739" s="15"/>
      <c r="BE739" s="15"/>
      <c r="BF739" s="15"/>
      <c r="BG739" s="15"/>
      <c r="BH739" s="15"/>
      <c r="BI739" s="15"/>
      <c r="BJ739" s="15"/>
    </row>
    <row r="740" spans="1:62" ht="12" customHeight="1" x14ac:dyDescent="0.2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c r="AH740" s="15"/>
      <c r="AI740" s="15"/>
      <c r="AJ740" s="15"/>
      <c r="AK740" s="15"/>
      <c r="AL740" s="15"/>
      <c r="AM740" s="15"/>
      <c r="AN740" s="15"/>
      <c r="AO740" s="15"/>
      <c r="AP740" s="15"/>
      <c r="AQ740" s="15"/>
      <c r="AR740" s="15"/>
      <c r="AS740" s="15"/>
      <c r="AT740" s="15"/>
      <c r="AU740" s="15"/>
      <c r="AV740" s="15"/>
      <c r="AW740" s="15"/>
      <c r="AX740" s="15"/>
      <c r="AY740" s="15"/>
      <c r="AZ740" s="15"/>
      <c r="BA740" s="15"/>
      <c r="BB740" s="15"/>
      <c r="BC740" s="15"/>
      <c r="BD740" s="15"/>
      <c r="BE740" s="15"/>
      <c r="BF740" s="15"/>
      <c r="BG740" s="15"/>
      <c r="BH740" s="15"/>
      <c r="BI740" s="15"/>
      <c r="BJ740" s="15"/>
    </row>
    <row r="741" spans="1:62" ht="12" customHeight="1" x14ac:dyDescent="0.2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c r="AF741" s="15"/>
      <c r="AG741" s="15"/>
      <c r="AH741" s="15"/>
      <c r="AI741" s="15"/>
      <c r="AJ741" s="15"/>
      <c r="AK741" s="15"/>
      <c r="AL741" s="15"/>
      <c r="AM741" s="15"/>
      <c r="AN741" s="15"/>
      <c r="AO741" s="15"/>
      <c r="AP741" s="15"/>
      <c r="AQ741" s="15"/>
      <c r="AR741" s="15"/>
      <c r="AS741" s="15"/>
      <c r="AT741" s="15"/>
      <c r="AU741" s="15"/>
      <c r="AV741" s="15"/>
      <c r="AW741" s="15"/>
      <c r="AX741" s="15"/>
      <c r="AY741" s="15"/>
      <c r="AZ741" s="15"/>
      <c r="BA741" s="15"/>
      <c r="BB741" s="15"/>
      <c r="BC741" s="15"/>
      <c r="BD741" s="15"/>
      <c r="BE741" s="15"/>
      <c r="BF741" s="15"/>
      <c r="BG741" s="15"/>
      <c r="BH741" s="15"/>
      <c r="BI741" s="15"/>
      <c r="BJ741" s="15"/>
    </row>
    <row r="742" spans="1:62" ht="12" customHeight="1" x14ac:dyDescent="0.2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c r="AM742" s="15"/>
      <c r="AN742" s="15"/>
      <c r="AO742" s="15"/>
      <c r="AP742" s="15"/>
      <c r="AQ742" s="15"/>
      <c r="AR742" s="15"/>
      <c r="AS742" s="15"/>
      <c r="AT742" s="15"/>
      <c r="AU742" s="15"/>
      <c r="AV742" s="15"/>
      <c r="AW742" s="15"/>
      <c r="AX742" s="15"/>
      <c r="AY742" s="15"/>
      <c r="AZ742" s="15"/>
      <c r="BA742" s="15"/>
      <c r="BB742" s="15"/>
      <c r="BC742" s="15"/>
      <c r="BD742" s="15"/>
      <c r="BE742" s="15"/>
      <c r="BF742" s="15"/>
      <c r="BG742" s="15"/>
      <c r="BH742" s="15"/>
      <c r="BI742" s="15"/>
      <c r="BJ742" s="15"/>
    </row>
    <row r="743" spans="1:62" ht="12" customHeight="1" x14ac:dyDescent="0.2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c r="AF743" s="15"/>
      <c r="AG743" s="15"/>
      <c r="AH743" s="15"/>
      <c r="AI743" s="15"/>
      <c r="AJ743" s="15"/>
      <c r="AK743" s="15"/>
      <c r="AL743" s="15"/>
      <c r="AM743" s="15"/>
      <c r="AN743" s="15"/>
      <c r="AO743" s="15"/>
      <c r="AP743" s="15"/>
      <c r="AQ743" s="15"/>
      <c r="AR743" s="15"/>
      <c r="AS743" s="15"/>
      <c r="AT743" s="15"/>
      <c r="AU743" s="15"/>
      <c r="AV743" s="15"/>
      <c r="AW743" s="15"/>
      <c r="AX743" s="15"/>
      <c r="AY743" s="15"/>
      <c r="AZ743" s="15"/>
      <c r="BA743" s="15"/>
      <c r="BB743" s="15"/>
      <c r="BC743" s="15"/>
      <c r="BD743" s="15"/>
      <c r="BE743" s="15"/>
      <c r="BF743" s="15"/>
      <c r="BG743" s="15"/>
      <c r="BH743" s="15"/>
      <c r="BI743" s="15"/>
      <c r="BJ743" s="15"/>
    </row>
    <row r="744" spans="1:62" ht="12" customHeight="1" x14ac:dyDescent="0.2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c r="AH744" s="15"/>
      <c r="AI744" s="15"/>
      <c r="AJ744" s="15"/>
      <c r="AK744" s="15"/>
      <c r="AL744" s="15"/>
      <c r="AM744" s="15"/>
      <c r="AN744" s="15"/>
      <c r="AO744" s="15"/>
      <c r="AP744" s="15"/>
      <c r="AQ744" s="15"/>
      <c r="AR744" s="15"/>
      <c r="AS744" s="15"/>
      <c r="AT744" s="15"/>
      <c r="AU744" s="15"/>
      <c r="AV744" s="15"/>
      <c r="AW744" s="15"/>
      <c r="AX744" s="15"/>
      <c r="AY744" s="15"/>
      <c r="AZ744" s="15"/>
      <c r="BA744" s="15"/>
      <c r="BB744" s="15"/>
      <c r="BC744" s="15"/>
      <c r="BD744" s="15"/>
      <c r="BE744" s="15"/>
      <c r="BF744" s="15"/>
      <c r="BG744" s="15"/>
      <c r="BH744" s="15"/>
      <c r="BI744" s="15"/>
      <c r="BJ744" s="15"/>
    </row>
    <row r="745" spans="1:62" ht="12" customHeight="1" x14ac:dyDescent="0.2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c r="AF745" s="15"/>
      <c r="AG745" s="15"/>
      <c r="AH745" s="15"/>
      <c r="AI745" s="15"/>
      <c r="AJ745" s="15"/>
      <c r="AK745" s="15"/>
      <c r="AL745" s="15"/>
      <c r="AM745" s="15"/>
      <c r="AN745" s="15"/>
      <c r="AO745" s="15"/>
      <c r="AP745" s="15"/>
      <c r="AQ745" s="15"/>
      <c r="AR745" s="15"/>
      <c r="AS745" s="15"/>
      <c r="AT745" s="15"/>
      <c r="AU745" s="15"/>
      <c r="AV745" s="15"/>
      <c r="AW745" s="15"/>
      <c r="AX745" s="15"/>
      <c r="AY745" s="15"/>
      <c r="AZ745" s="15"/>
      <c r="BA745" s="15"/>
      <c r="BB745" s="15"/>
      <c r="BC745" s="15"/>
      <c r="BD745" s="15"/>
      <c r="BE745" s="15"/>
      <c r="BF745" s="15"/>
      <c r="BG745" s="15"/>
      <c r="BH745" s="15"/>
      <c r="BI745" s="15"/>
      <c r="BJ745" s="15"/>
    </row>
    <row r="746" spans="1:62" ht="12" customHeight="1" x14ac:dyDescent="0.2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c r="AH746" s="15"/>
      <c r="AI746" s="15"/>
      <c r="AJ746" s="15"/>
      <c r="AK746" s="15"/>
      <c r="AL746" s="15"/>
      <c r="AM746" s="15"/>
      <c r="AN746" s="15"/>
      <c r="AO746" s="15"/>
      <c r="AP746" s="15"/>
      <c r="AQ746" s="15"/>
      <c r="AR746" s="15"/>
      <c r="AS746" s="15"/>
      <c r="AT746" s="15"/>
      <c r="AU746" s="15"/>
      <c r="AV746" s="15"/>
      <c r="AW746" s="15"/>
      <c r="AX746" s="15"/>
      <c r="AY746" s="15"/>
      <c r="AZ746" s="15"/>
      <c r="BA746" s="15"/>
      <c r="BB746" s="15"/>
      <c r="BC746" s="15"/>
      <c r="BD746" s="15"/>
      <c r="BE746" s="15"/>
      <c r="BF746" s="15"/>
      <c r="BG746" s="15"/>
      <c r="BH746" s="15"/>
      <c r="BI746" s="15"/>
      <c r="BJ746" s="15"/>
    </row>
    <row r="747" spans="1:62" ht="12" customHeight="1" x14ac:dyDescent="0.2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c r="AF747" s="15"/>
      <c r="AG747" s="15"/>
      <c r="AH747" s="15"/>
      <c r="AI747" s="15"/>
      <c r="AJ747" s="15"/>
      <c r="AK747" s="15"/>
      <c r="AL747" s="15"/>
      <c r="AM747" s="15"/>
      <c r="AN747" s="15"/>
      <c r="AO747" s="15"/>
      <c r="AP747" s="15"/>
      <c r="AQ747" s="15"/>
      <c r="AR747" s="15"/>
      <c r="AS747" s="15"/>
      <c r="AT747" s="15"/>
      <c r="AU747" s="15"/>
      <c r="AV747" s="15"/>
      <c r="AW747" s="15"/>
      <c r="AX747" s="15"/>
      <c r="AY747" s="15"/>
      <c r="AZ747" s="15"/>
      <c r="BA747" s="15"/>
      <c r="BB747" s="15"/>
      <c r="BC747" s="15"/>
      <c r="BD747" s="15"/>
      <c r="BE747" s="15"/>
      <c r="BF747" s="15"/>
      <c r="BG747" s="15"/>
      <c r="BH747" s="15"/>
      <c r="BI747" s="15"/>
      <c r="BJ747" s="15"/>
    </row>
    <row r="748" spans="1:62" ht="12" customHeight="1" x14ac:dyDescent="0.2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c r="AH748" s="15"/>
      <c r="AI748" s="15"/>
      <c r="AJ748" s="15"/>
      <c r="AK748" s="15"/>
      <c r="AL748" s="15"/>
      <c r="AM748" s="15"/>
      <c r="AN748" s="15"/>
      <c r="AO748" s="15"/>
      <c r="AP748" s="15"/>
      <c r="AQ748" s="15"/>
      <c r="AR748" s="15"/>
      <c r="AS748" s="15"/>
      <c r="AT748" s="15"/>
      <c r="AU748" s="15"/>
      <c r="AV748" s="15"/>
      <c r="AW748" s="15"/>
      <c r="AX748" s="15"/>
      <c r="AY748" s="15"/>
      <c r="AZ748" s="15"/>
      <c r="BA748" s="15"/>
      <c r="BB748" s="15"/>
      <c r="BC748" s="15"/>
      <c r="BD748" s="15"/>
      <c r="BE748" s="15"/>
      <c r="BF748" s="15"/>
      <c r="BG748" s="15"/>
      <c r="BH748" s="15"/>
      <c r="BI748" s="15"/>
      <c r="BJ748" s="15"/>
    </row>
    <row r="749" spans="1:62" ht="12" customHeight="1" x14ac:dyDescent="0.2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c r="AF749" s="15"/>
      <c r="AG749" s="15"/>
      <c r="AH749" s="15"/>
      <c r="AI749" s="15"/>
      <c r="AJ749" s="15"/>
      <c r="AK749" s="15"/>
      <c r="AL749" s="15"/>
      <c r="AM749" s="15"/>
      <c r="AN749" s="15"/>
      <c r="AO749" s="15"/>
      <c r="AP749" s="15"/>
      <c r="AQ749" s="15"/>
      <c r="AR749" s="15"/>
      <c r="AS749" s="15"/>
      <c r="AT749" s="15"/>
      <c r="AU749" s="15"/>
      <c r="AV749" s="15"/>
      <c r="AW749" s="15"/>
      <c r="AX749" s="15"/>
      <c r="AY749" s="15"/>
      <c r="AZ749" s="15"/>
      <c r="BA749" s="15"/>
      <c r="BB749" s="15"/>
      <c r="BC749" s="15"/>
      <c r="BD749" s="15"/>
      <c r="BE749" s="15"/>
      <c r="BF749" s="15"/>
      <c r="BG749" s="15"/>
      <c r="BH749" s="15"/>
      <c r="BI749" s="15"/>
      <c r="BJ749" s="15"/>
    </row>
    <row r="750" spans="1:62" ht="12" customHeight="1" x14ac:dyDescent="0.2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c r="AH750" s="15"/>
      <c r="AI750" s="15"/>
      <c r="AJ750" s="15"/>
      <c r="AK750" s="15"/>
      <c r="AL750" s="15"/>
      <c r="AM750" s="15"/>
      <c r="AN750" s="15"/>
      <c r="AO750" s="15"/>
      <c r="AP750" s="15"/>
      <c r="AQ750" s="15"/>
      <c r="AR750" s="15"/>
      <c r="AS750" s="15"/>
      <c r="AT750" s="15"/>
      <c r="AU750" s="15"/>
      <c r="AV750" s="15"/>
      <c r="AW750" s="15"/>
      <c r="AX750" s="15"/>
      <c r="AY750" s="15"/>
      <c r="AZ750" s="15"/>
      <c r="BA750" s="15"/>
      <c r="BB750" s="15"/>
      <c r="BC750" s="15"/>
      <c r="BD750" s="15"/>
      <c r="BE750" s="15"/>
      <c r="BF750" s="15"/>
      <c r="BG750" s="15"/>
      <c r="BH750" s="15"/>
      <c r="BI750" s="15"/>
      <c r="BJ750" s="15"/>
    </row>
    <row r="751" spans="1:62" ht="12" customHeight="1" x14ac:dyDescent="0.2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c r="AF751" s="15"/>
      <c r="AG751" s="15"/>
      <c r="AH751" s="15"/>
      <c r="AI751" s="15"/>
      <c r="AJ751" s="15"/>
      <c r="AK751" s="15"/>
      <c r="AL751" s="15"/>
      <c r="AM751" s="15"/>
      <c r="AN751" s="15"/>
      <c r="AO751" s="15"/>
      <c r="AP751" s="15"/>
      <c r="AQ751" s="15"/>
      <c r="AR751" s="15"/>
      <c r="AS751" s="15"/>
      <c r="AT751" s="15"/>
      <c r="AU751" s="15"/>
      <c r="AV751" s="15"/>
      <c r="AW751" s="15"/>
      <c r="AX751" s="15"/>
      <c r="AY751" s="15"/>
      <c r="AZ751" s="15"/>
      <c r="BA751" s="15"/>
      <c r="BB751" s="15"/>
      <c r="BC751" s="15"/>
      <c r="BD751" s="15"/>
      <c r="BE751" s="15"/>
      <c r="BF751" s="15"/>
      <c r="BG751" s="15"/>
      <c r="BH751" s="15"/>
      <c r="BI751" s="15"/>
      <c r="BJ751" s="15"/>
    </row>
    <row r="752" spans="1:62" ht="12" customHeight="1" x14ac:dyDescent="0.2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c r="AH752" s="15"/>
      <c r="AI752" s="15"/>
      <c r="AJ752" s="15"/>
      <c r="AK752" s="15"/>
      <c r="AL752" s="15"/>
      <c r="AM752" s="15"/>
      <c r="AN752" s="15"/>
      <c r="AO752" s="15"/>
      <c r="AP752" s="15"/>
      <c r="AQ752" s="15"/>
      <c r="AR752" s="15"/>
      <c r="AS752" s="15"/>
      <c r="AT752" s="15"/>
      <c r="AU752" s="15"/>
      <c r="AV752" s="15"/>
      <c r="AW752" s="15"/>
      <c r="AX752" s="15"/>
      <c r="AY752" s="15"/>
      <c r="AZ752" s="15"/>
      <c r="BA752" s="15"/>
      <c r="BB752" s="15"/>
      <c r="BC752" s="15"/>
      <c r="BD752" s="15"/>
      <c r="BE752" s="15"/>
      <c r="BF752" s="15"/>
      <c r="BG752" s="15"/>
      <c r="BH752" s="15"/>
      <c r="BI752" s="15"/>
      <c r="BJ752" s="15"/>
    </row>
    <row r="753" spans="1:62" ht="12" customHeight="1" x14ac:dyDescent="0.2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c r="AF753" s="15"/>
      <c r="AG753" s="15"/>
      <c r="AH753" s="15"/>
      <c r="AI753" s="15"/>
      <c r="AJ753" s="15"/>
      <c r="AK753" s="15"/>
      <c r="AL753" s="15"/>
      <c r="AM753" s="15"/>
      <c r="AN753" s="15"/>
      <c r="AO753" s="15"/>
      <c r="AP753" s="15"/>
      <c r="AQ753" s="15"/>
      <c r="AR753" s="15"/>
      <c r="AS753" s="15"/>
      <c r="AT753" s="15"/>
      <c r="AU753" s="15"/>
      <c r="AV753" s="15"/>
      <c r="AW753" s="15"/>
      <c r="AX753" s="15"/>
      <c r="AY753" s="15"/>
      <c r="AZ753" s="15"/>
      <c r="BA753" s="15"/>
      <c r="BB753" s="15"/>
      <c r="BC753" s="15"/>
      <c r="BD753" s="15"/>
      <c r="BE753" s="15"/>
      <c r="BF753" s="15"/>
      <c r="BG753" s="15"/>
      <c r="BH753" s="15"/>
      <c r="BI753" s="15"/>
      <c r="BJ753" s="15"/>
    </row>
    <row r="754" spans="1:62" ht="12" customHeight="1" x14ac:dyDescent="0.2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c r="AH754" s="15"/>
      <c r="AI754" s="15"/>
      <c r="AJ754" s="15"/>
      <c r="AK754" s="15"/>
      <c r="AL754" s="15"/>
      <c r="AM754" s="15"/>
      <c r="AN754" s="15"/>
      <c r="AO754" s="15"/>
      <c r="AP754" s="15"/>
      <c r="AQ754" s="15"/>
      <c r="AR754" s="15"/>
      <c r="AS754" s="15"/>
      <c r="AT754" s="15"/>
      <c r="AU754" s="15"/>
      <c r="AV754" s="15"/>
      <c r="AW754" s="15"/>
      <c r="AX754" s="15"/>
      <c r="AY754" s="15"/>
      <c r="AZ754" s="15"/>
      <c r="BA754" s="15"/>
      <c r="BB754" s="15"/>
      <c r="BC754" s="15"/>
      <c r="BD754" s="15"/>
      <c r="BE754" s="15"/>
      <c r="BF754" s="15"/>
      <c r="BG754" s="15"/>
      <c r="BH754" s="15"/>
      <c r="BI754" s="15"/>
      <c r="BJ754" s="15"/>
    </row>
    <row r="755" spans="1:62" ht="12" customHeight="1" x14ac:dyDescent="0.2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c r="AF755" s="15"/>
      <c r="AG755" s="15"/>
      <c r="AH755" s="15"/>
      <c r="AI755" s="15"/>
      <c r="AJ755" s="15"/>
      <c r="AK755" s="15"/>
      <c r="AL755" s="15"/>
      <c r="AM755" s="15"/>
      <c r="AN755" s="15"/>
      <c r="AO755" s="15"/>
      <c r="AP755" s="15"/>
      <c r="AQ755" s="15"/>
      <c r="AR755" s="15"/>
      <c r="AS755" s="15"/>
      <c r="AT755" s="15"/>
      <c r="AU755" s="15"/>
      <c r="AV755" s="15"/>
      <c r="AW755" s="15"/>
      <c r="AX755" s="15"/>
      <c r="AY755" s="15"/>
      <c r="AZ755" s="15"/>
      <c r="BA755" s="15"/>
      <c r="BB755" s="15"/>
      <c r="BC755" s="15"/>
      <c r="BD755" s="15"/>
      <c r="BE755" s="15"/>
      <c r="BF755" s="15"/>
      <c r="BG755" s="15"/>
      <c r="BH755" s="15"/>
      <c r="BI755" s="15"/>
      <c r="BJ755" s="15"/>
    </row>
    <row r="756" spans="1:62" ht="12" customHeight="1" x14ac:dyDescent="0.2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c r="AH756" s="15"/>
      <c r="AI756" s="15"/>
      <c r="AJ756" s="15"/>
      <c r="AK756" s="15"/>
      <c r="AL756" s="15"/>
      <c r="AM756" s="15"/>
      <c r="AN756" s="15"/>
      <c r="AO756" s="15"/>
      <c r="AP756" s="15"/>
      <c r="AQ756" s="15"/>
      <c r="AR756" s="15"/>
      <c r="AS756" s="15"/>
      <c r="AT756" s="15"/>
      <c r="AU756" s="15"/>
      <c r="AV756" s="15"/>
      <c r="AW756" s="15"/>
      <c r="AX756" s="15"/>
      <c r="AY756" s="15"/>
      <c r="AZ756" s="15"/>
      <c r="BA756" s="15"/>
      <c r="BB756" s="15"/>
      <c r="BC756" s="15"/>
      <c r="BD756" s="15"/>
      <c r="BE756" s="15"/>
      <c r="BF756" s="15"/>
      <c r="BG756" s="15"/>
      <c r="BH756" s="15"/>
      <c r="BI756" s="15"/>
      <c r="BJ756" s="15"/>
    </row>
    <row r="757" spans="1:62" ht="12" customHeight="1" x14ac:dyDescent="0.2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c r="AG757" s="15"/>
      <c r="AH757" s="15"/>
      <c r="AI757" s="15"/>
      <c r="AJ757" s="15"/>
      <c r="AK757" s="15"/>
      <c r="AL757" s="15"/>
      <c r="AM757" s="15"/>
      <c r="AN757" s="15"/>
      <c r="AO757" s="15"/>
      <c r="AP757" s="15"/>
      <c r="AQ757" s="15"/>
      <c r="AR757" s="15"/>
      <c r="AS757" s="15"/>
      <c r="AT757" s="15"/>
      <c r="AU757" s="15"/>
      <c r="AV757" s="15"/>
      <c r="AW757" s="15"/>
      <c r="AX757" s="15"/>
      <c r="AY757" s="15"/>
      <c r="AZ757" s="15"/>
      <c r="BA757" s="15"/>
      <c r="BB757" s="15"/>
      <c r="BC757" s="15"/>
      <c r="BD757" s="15"/>
      <c r="BE757" s="15"/>
      <c r="BF757" s="15"/>
      <c r="BG757" s="15"/>
      <c r="BH757" s="15"/>
      <c r="BI757" s="15"/>
      <c r="BJ757" s="15"/>
    </row>
    <row r="758" spans="1:62" ht="12" customHeight="1" x14ac:dyDescent="0.2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c r="AH758" s="15"/>
      <c r="AI758" s="15"/>
      <c r="AJ758" s="15"/>
      <c r="AK758" s="15"/>
      <c r="AL758" s="15"/>
      <c r="AM758" s="15"/>
      <c r="AN758" s="15"/>
      <c r="AO758" s="15"/>
      <c r="AP758" s="15"/>
      <c r="AQ758" s="15"/>
      <c r="AR758" s="15"/>
      <c r="AS758" s="15"/>
      <c r="AT758" s="15"/>
      <c r="AU758" s="15"/>
      <c r="AV758" s="15"/>
      <c r="AW758" s="15"/>
      <c r="AX758" s="15"/>
      <c r="AY758" s="15"/>
      <c r="AZ758" s="15"/>
      <c r="BA758" s="15"/>
      <c r="BB758" s="15"/>
      <c r="BC758" s="15"/>
      <c r="BD758" s="15"/>
      <c r="BE758" s="15"/>
      <c r="BF758" s="15"/>
      <c r="BG758" s="15"/>
      <c r="BH758" s="15"/>
      <c r="BI758" s="15"/>
      <c r="BJ758" s="15"/>
    </row>
    <row r="759" spans="1:62" ht="12" customHeight="1" x14ac:dyDescent="0.2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c r="AF759" s="15"/>
      <c r="AG759" s="15"/>
      <c r="AH759" s="15"/>
      <c r="AI759" s="15"/>
      <c r="AJ759" s="15"/>
      <c r="AK759" s="15"/>
      <c r="AL759" s="15"/>
      <c r="AM759" s="15"/>
      <c r="AN759" s="15"/>
      <c r="AO759" s="15"/>
      <c r="AP759" s="15"/>
      <c r="AQ759" s="15"/>
      <c r="AR759" s="15"/>
      <c r="AS759" s="15"/>
      <c r="AT759" s="15"/>
      <c r="AU759" s="15"/>
      <c r="AV759" s="15"/>
      <c r="AW759" s="15"/>
      <c r="AX759" s="15"/>
      <c r="AY759" s="15"/>
      <c r="AZ759" s="15"/>
      <c r="BA759" s="15"/>
      <c r="BB759" s="15"/>
      <c r="BC759" s="15"/>
      <c r="BD759" s="15"/>
      <c r="BE759" s="15"/>
      <c r="BF759" s="15"/>
      <c r="BG759" s="15"/>
      <c r="BH759" s="15"/>
      <c r="BI759" s="15"/>
      <c r="BJ759" s="15"/>
    </row>
    <row r="760" spans="1:62" ht="12" customHeight="1" x14ac:dyDescent="0.2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c r="AH760" s="15"/>
      <c r="AI760" s="15"/>
      <c r="AJ760" s="15"/>
      <c r="AK760" s="15"/>
      <c r="AL760" s="15"/>
      <c r="AM760" s="15"/>
      <c r="AN760" s="15"/>
      <c r="AO760" s="15"/>
      <c r="AP760" s="15"/>
      <c r="AQ760" s="15"/>
      <c r="AR760" s="15"/>
      <c r="AS760" s="15"/>
      <c r="AT760" s="15"/>
      <c r="AU760" s="15"/>
      <c r="AV760" s="15"/>
      <c r="AW760" s="15"/>
      <c r="AX760" s="15"/>
      <c r="AY760" s="15"/>
      <c r="AZ760" s="15"/>
      <c r="BA760" s="15"/>
      <c r="BB760" s="15"/>
      <c r="BC760" s="15"/>
      <c r="BD760" s="15"/>
      <c r="BE760" s="15"/>
      <c r="BF760" s="15"/>
      <c r="BG760" s="15"/>
      <c r="BH760" s="15"/>
      <c r="BI760" s="15"/>
      <c r="BJ760" s="15"/>
    </row>
    <row r="761" spans="1:62" ht="12" customHeight="1" x14ac:dyDescent="0.2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c r="AF761" s="15"/>
      <c r="AG761" s="15"/>
      <c r="AH761" s="15"/>
      <c r="AI761" s="15"/>
      <c r="AJ761" s="15"/>
      <c r="AK761" s="15"/>
      <c r="AL761" s="15"/>
      <c r="AM761" s="15"/>
      <c r="AN761" s="15"/>
      <c r="AO761" s="15"/>
      <c r="AP761" s="15"/>
      <c r="AQ761" s="15"/>
      <c r="AR761" s="15"/>
      <c r="AS761" s="15"/>
      <c r="AT761" s="15"/>
      <c r="AU761" s="15"/>
      <c r="AV761" s="15"/>
      <c r="AW761" s="15"/>
      <c r="AX761" s="15"/>
      <c r="AY761" s="15"/>
      <c r="AZ761" s="15"/>
      <c r="BA761" s="15"/>
      <c r="BB761" s="15"/>
      <c r="BC761" s="15"/>
      <c r="BD761" s="15"/>
      <c r="BE761" s="15"/>
      <c r="BF761" s="15"/>
      <c r="BG761" s="15"/>
      <c r="BH761" s="15"/>
      <c r="BI761" s="15"/>
      <c r="BJ761" s="15"/>
    </row>
    <row r="762" spans="1:62" ht="12" customHeight="1" x14ac:dyDescent="0.2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5"/>
      <c r="AI762" s="15"/>
      <c r="AJ762" s="15"/>
      <c r="AK762" s="15"/>
      <c r="AL762" s="15"/>
      <c r="AM762" s="15"/>
      <c r="AN762" s="15"/>
      <c r="AO762" s="15"/>
      <c r="AP762" s="15"/>
      <c r="AQ762" s="15"/>
      <c r="AR762" s="15"/>
      <c r="AS762" s="15"/>
      <c r="AT762" s="15"/>
      <c r="AU762" s="15"/>
      <c r="AV762" s="15"/>
      <c r="AW762" s="15"/>
      <c r="AX762" s="15"/>
      <c r="AY762" s="15"/>
      <c r="AZ762" s="15"/>
      <c r="BA762" s="15"/>
      <c r="BB762" s="15"/>
      <c r="BC762" s="15"/>
      <c r="BD762" s="15"/>
      <c r="BE762" s="15"/>
      <c r="BF762" s="15"/>
      <c r="BG762" s="15"/>
      <c r="BH762" s="15"/>
      <c r="BI762" s="15"/>
      <c r="BJ762" s="15"/>
    </row>
    <row r="763" spans="1:62" ht="12" customHeight="1" x14ac:dyDescent="0.2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c r="AF763" s="15"/>
      <c r="AG763" s="15"/>
      <c r="AH763" s="15"/>
      <c r="AI763" s="15"/>
      <c r="AJ763" s="15"/>
      <c r="AK763" s="15"/>
      <c r="AL763" s="15"/>
      <c r="AM763" s="15"/>
      <c r="AN763" s="15"/>
      <c r="AO763" s="15"/>
      <c r="AP763" s="15"/>
      <c r="AQ763" s="15"/>
      <c r="AR763" s="15"/>
      <c r="AS763" s="15"/>
      <c r="AT763" s="15"/>
      <c r="AU763" s="15"/>
      <c r="AV763" s="15"/>
      <c r="AW763" s="15"/>
      <c r="AX763" s="15"/>
      <c r="AY763" s="15"/>
      <c r="AZ763" s="15"/>
      <c r="BA763" s="15"/>
      <c r="BB763" s="15"/>
      <c r="BC763" s="15"/>
      <c r="BD763" s="15"/>
      <c r="BE763" s="15"/>
      <c r="BF763" s="15"/>
      <c r="BG763" s="15"/>
      <c r="BH763" s="15"/>
      <c r="BI763" s="15"/>
      <c r="BJ763" s="15"/>
    </row>
    <row r="764" spans="1:62" ht="12" customHeight="1" x14ac:dyDescent="0.2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5"/>
      <c r="AI764" s="15"/>
      <c r="AJ764" s="15"/>
      <c r="AK764" s="15"/>
      <c r="AL764" s="15"/>
      <c r="AM764" s="15"/>
      <c r="AN764" s="15"/>
      <c r="AO764" s="15"/>
      <c r="AP764" s="15"/>
      <c r="AQ764" s="15"/>
      <c r="AR764" s="15"/>
      <c r="AS764" s="15"/>
      <c r="AT764" s="15"/>
      <c r="AU764" s="15"/>
      <c r="AV764" s="15"/>
      <c r="AW764" s="15"/>
      <c r="AX764" s="15"/>
      <c r="AY764" s="15"/>
      <c r="AZ764" s="15"/>
      <c r="BA764" s="15"/>
      <c r="BB764" s="15"/>
      <c r="BC764" s="15"/>
      <c r="BD764" s="15"/>
      <c r="BE764" s="15"/>
      <c r="BF764" s="15"/>
      <c r="BG764" s="15"/>
      <c r="BH764" s="15"/>
      <c r="BI764" s="15"/>
      <c r="BJ764" s="15"/>
    </row>
    <row r="765" spans="1:62" ht="12" customHeight="1" x14ac:dyDescent="0.2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c r="AF765" s="15"/>
      <c r="AG765" s="15"/>
      <c r="AH765" s="15"/>
      <c r="AI765" s="15"/>
      <c r="AJ765" s="15"/>
      <c r="AK765" s="15"/>
      <c r="AL765" s="15"/>
      <c r="AM765" s="15"/>
      <c r="AN765" s="15"/>
      <c r="AO765" s="15"/>
      <c r="AP765" s="15"/>
      <c r="AQ765" s="15"/>
      <c r="AR765" s="15"/>
      <c r="AS765" s="15"/>
      <c r="AT765" s="15"/>
      <c r="AU765" s="15"/>
      <c r="AV765" s="15"/>
      <c r="AW765" s="15"/>
      <c r="AX765" s="15"/>
      <c r="AY765" s="15"/>
      <c r="AZ765" s="15"/>
      <c r="BA765" s="15"/>
      <c r="BB765" s="15"/>
      <c r="BC765" s="15"/>
      <c r="BD765" s="15"/>
      <c r="BE765" s="15"/>
      <c r="BF765" s="15"/>
      <c r="BG765" s="15"/>
      <c r="BH765" s="15"/>
      <c r="BI765" s="15"/>
      <c r="BJ765" s="15"/>
    </row>
    <row r="766" spans="1:62" ht="12" customHeight="1" x14ac:dyDescent="0.2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c r="AH766" s="15"/>
      <c r="AI766" s="15"/>
      <c r="AJ766" s="15"/>
      <c r="AK766" s="15"/>
      <c r="AL766" s="15"/>
      <c r="AM766" s="15"/>
      <c r="AN766" s="15"/>
      <c r="AO766" s="15"/>
      <c r="AP766" s="15"/>
      <c r="AQ766" s="15"/>
      <c r="AR766" s="15"/>
      <c r="AS766" s="15"/>
      <c r="AT766" s="15"/>
      <c r="AU766" s="15"/>
      <c r="AV766" s="15"/>
      <c r="AW766" s="15"/>
      <c r="AX766" s="15"/>
      <c r="AY766" s="15"/>
      <c r="AZ766" s="15"/>
      <c r="BA766" s="15"/>
      <c r="BB766" s="15"/>
      <c r="BC766" s="15"/>
      <c r="BD766" s="15"/>
      <c r="BE766" s="15"/>
      <c r="BF766" s="15"/>
      <c r="BG766" s="15"/>
      <c r="BH766" s="15"/>
      <c r="BI766" s="15"/>
      <c r="BJ766" s="15"/>
    </row>
    <row r="767" spans="1:62" ht="12" customHeight="1" x14ac:dyDescent="0.2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c r="AF767" s="15"/>
      <c r="AG767" s="15"/>
      <c r="AH767" s="15"/>
      <c r="AI767" s="15"/>
      <c r="AJ767" s="15"/>
      <c r="AK767" s="15"/>
      <c r="AL767" s="15"/>
      <c r="AM767" s="15"/>
      <c r="AN767" s="15"/>
      <c r="AO767" s="15"/>
      <c r="AP767" s="15"/>
      <c r="AQ767" s="15"/>
      <c r="AR767" s="15"/>
      <c r="AS767" s="15"/>
      <c r="AT767" s="15"/>
      <c r="AU767" s="15"/>
      <c r="AV767" s="15"/>
      <c r="AW767" s="15"/>
      <c r="AX767" s="15"/>
      <c r="AY767" s="15"/>
      <c r="AZ767" s="15"/>
      <c r="BA767" s="15"/>
      <c r="BB767" s="15"/>
      <c r="BC767" s="15"/>
      <c r="BD767" s="15"/>
      <c r="BE767" s="15"/>
      <c r="BF767" s="15"/>
      <c r="BG767" s="15"/>
      <c r="BH767" s="15"/>
      <c r="BI767" s="15"/>
      <c r="BJ767" s="15"/>
    </row>
    <row r="768" spans="1:62" ht="12" customHeight="1" x14ac:dyDescent="0.2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c r="AH768" s="15"/>
      <c r="AI768" s="15"/>
      <c r="AJ768" s="15"/>
      <c r="AK768" s="15"/>
      <c r="AL768" s="15"/>
      <c r="AM768" s="15"/>
      <c r="AN768" s="15"/>
      <c r="AO768" s="15"/>
      <c r="AP768" s="15"/>
      <c r="AQ768" s="15"/>
      <c r="AR768" s="15"/>
      <c r="AS768" s="15"/>
      <c r="AT768" s="15"/>
      <c r="AU768" s="15"/>
      <c r="AV768" s="15"/>
      <c r="AW768" s="15"/>
      <c r="AX768" s="15"/>
      <c r="AY768" s="15"/>
      <c r="AZ768" s="15"/>
      <c r="BA768" s="15"/>
      <c r="BB768" s="15"/>
      <c r="BC768" s="15"/>
      <c r="BD768" s="15"/>
      <c r="BE768" s="15"/>
      <c r="BF768" s="15"/>
      <c r="BG768" s="15"/>
      <c r="BH768" s="15"/>
      <c r="BI768" s="15"/>
      <c r="BJ768" s="15"/>
    </row>
    <row r="769" spans="1:62" ht="12" customHeight="1" x14ac:dyDescent="0.2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c r="AF769" s="15"/>
      <c r="AG769" s="15"/>
      <c r="AH769" s="15"/>
      <c r="AI769" s="15"/>
      <c r="AJ769" s="15"/>
      <c r="AK769" s="15"/>
      <c r="AL769" s="15"/>
      <c r="AM769" s="15"/>
      <c r="AN769" s="15"/>
      <c r="AO769" s="15"/>
      <c r="AP769" s="15"/>
      <c r="AQ769" s="15"/>
      <c r="AR769" s="15"/>
      <c r="AS769" s="15"/>
      <c r="AT769" s="15"/>
      <c r="AU769" s="15"/>
      <c r="AV769" s="15"/>
      <c r="AW769" s="15"/>
      <c r="AX769" s="15"/>
      <c r="AY769" s="15"/>
      <c r="AZ769" s="15"/>
      <c r="BA769" s="15"/>
      <c r="BB769" s="15"/>
      <c r="BC769" s="15"/>
      <c r="BD769" s="15"/>
      <c r="BE769" s="15"/>
      <c r="BF769" s="15"/>
      <c r="BG769" s="15"/>
      <c r="BH769" s="15"/>
      <c r="BI769" s="15"/>
      <c r="BJ769" s="15"/>
    </row>
    <row r="770" spans="1:62" ht="12" customHeight="1" x14ac:dyDescent="0.2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c r="AH770" s="15"/>
      <c r="AI770" s="15"/>
      <c r="AJ770" s="15"/>
      <c r="AK770" s="15"/>
      <c r="AL770" s="15"/>
      <c r="AM770" s="15"/>
      <c r="AN770" s="15"/>
      <c r="AO770" s="15"/>
      <c r="AP770" s="15"/>
      <c r="AQ770" s="15"/>
      <c r="AR770" s="15"/>
      <c r="AS770" s="15"/>
      <c r="AT770" s="15"/>
      <c r="AU770" s="15"/>
      <c r="AV770" s="15"/>
      <c r="AW770" s="15"/>
      <c r="AX770" s="15"/>
      <c r="AY770" s="15"/>
      <c r="AZ770" s="15"/>
      <c r="BA770" s="15"/>
      <c r="BB770" s="15"/>
      <c r="BC770" s="15"/>
      <c r="BD770" s="15"/>
      <c r="BE770" s="15"/>
      <c r="BF770" s="15"/>
      <c r="BG770" s="15"/>
      <c r="BH770" s="15"/>
      <c r="BI770" s="15"/>
      <c r="BJ770" s="15"/>
    </row>
    <row r="771" spans="1:62" ht="12" customHeight="1" x14ac:dyDescent="0.2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c r="AG771" s="15"/>
      <c r="AH771" s="15"/>
      <c r="AI771" s="15"/>
      <c r="AJ771" s="15"/>
      <c r="AK771" s="15"/>
      <c r="AL771" s="15"/>
      <c r="AM771" s="15"/>
      <c r="AN771" s="15"/>
      <c r="AO771" s="15"/>
      <c r="AP771" s="15"/>
      <c r="AQ771" s="15"/>
      <c r="AR771" s="15"/>
      <c r="AS771" s="15"/>
      <c r="AT771" s="15"/>
      <c r="AU771" s="15"/>
      <c r="AV771" s="15"/>
      <c r="AW771" s="15"/>
      <c r="AX771" s="15"/>
      <c r="AY771" s="15"/>
      <c r="AZ771" s="15"/>
      <c r="BA771" s="15"/>
      <c r="BB771" s="15"/>
      <c r="BC771" s="15"/>
      <c r="BD771" s="15"/>
      <c r="BE771" s="15"/>
      <c r="BF771" s="15"/>
      <c r="BG771" s="15"/>
      <c r="BH771" s="15"/>
      <c r="BI771" s="15"/>
      <c r="BJ771" s="15"/>
    </row>
    <row r="772" spans="1:62" ht="12" customHeight="1" x14ac:dyDescent="0.2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c r="AH772" s="15"/>
      <c r="AI772" s="15"/>
      <c r="AJ772" s="15"/>
      <c r="AK772" s="15"/>
      <c r="AL772" s="15"/>
      <c r="AM772" s="15"/>
      <c r="AN772" s="15"/>
      <c r="AO772" s="15"/>
      <c r="AP772" s="15"/>
      <c r="AQ772" s="15"/>
      <c r="AR772" s="15"/>
      <c r="AS772" s="15"/>
      <c r="AT772" s="15"/>
      <c r="AU772" s="15"/>
      <c r="AV772" s="15"/>
      <c r="AW772" s="15"/>
      <c r="AX772" s="15"/>
      <c r="AY772" s="15"/>
      <c r="AZ772" s="15"/>
      <c r="BA772" s="15"/>
      <c r="BB772" s="15"/>
      <c r="BC772" s="15"/>
      <c r="BD772" s="15"/>
      <c r="BE772" s="15"/>
      <c r="BF772" s="15"/>
      <c r="BG772" s="15"/>
      <c r="BH772" s="15"/>
      <c r="BI772" s="15"/>
      <c r="BJ772" s="15"/>
    </row>
    <row r="773" spans="1:62" ht="12" customHeight="1" x14ac:dyDescent="0.2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c r="AF773" s="15"/>
      <c r="AG773" s="15"/>
      <c r="AH773" s="15"/>
      <c r="AI773" s="15"/>
      <c r="AJ773" s="15"/>
      <c r="AK773" s="15"/>
      <c r="AL773" s="15"/>
      <c r="AM773" s="15"/>
      <c r="AN773" s="15"/>
      <c r="AO773" s="15"/>
      <c r="AP773" s="15"/>
      <c r="AQ773" s="15"/>
      <c r="AR773" s="15"/>
      <c r="AS773" s="15"/>
      <c r="AT773" s="15"/>
      <c r="AU773" s="15"/>
      <c r="AV773" s="15"/>
      <c r="AW773" s="15"/>
      <c r="AX773" s="15"/>
      <c r="AY773" s="15"/>
      <c r="AZ773" s="15"/>
      <c r="BA773" s="15"/>
      <c r="BB773" s="15"/>
      <c r="BC773" s="15"/>
      <c r="BD773" s="15"/>
      <c r="BE773" s="15"/>
      <c r="BF773" s="15"/>
      <c r="BG773" s="15"/>
      <c r="BH773" s="15"/>
      <c r="BI773" s="15"/>
      <c r="BJ773" s="15"/>
    </row>
    <row r="774" spans="1:62" ht="12" customHeight="1" x14ac:dyDescent="0.2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c r="AH774" s="15"/>
      <c r="AI774" s="15"/>
      <c r="AJ774" s="15"/>
      <c r="AK774" s="15"/>
      <c r="AL774" s="15"/>
      <c r="AM774" s="15"/>
      <c r="AN774" s="15"/>
      <c r="AO774" s="15"/>
      <c r="AP774" s="15"/>
      <c r="AQ774" s="15"/>
      <c r="AR774" s="15"/>
      <c r="AS774" s="15"/>
      <c r="AT774" s="15"/>
      <c r="AU774" s="15"/>
      <c r="AV774" s="15"/>
      <c r="AW774" s="15"/>
      <c r="AX774" s="15"/>
      <c r="AY774" s="15"/>
      <c r="AZ774" s="15"/>
      <c r="BA774" s="15"/>
      <c r="BB774" s="15"/>
      <c r="BC774" s="15"/>
      <c r="BD774" s="15"/>
      <c r="BE774" s="15"/>
      <c r="BF774" s="15"/>
      <c r="BG774" s="15"/>
      <c r="BH774" s="15"/>
      <c r="BI774" s="15"/>
      <c r="BJ774" s="15"/>
    </row>
    <row r="775" spans="1:62" ht="12" customHeight="1" x14ac:dyDescent="0.2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c r="AF775" s="15"/>
      <c r="AG775" s="15"/>
      <c r="AH775" s="15"/>
      <c r="AI775" s="15"/>
      <c r="AJ775" s="15"/>
      <c r="AK775" s="15"/>
      <c r="AL775" s="15"/>
      <c r="AM775" s="15"/>
      <c r="AN775" s="15"/>
      <c r="AO775" s="15"/>
      <c r="AP775" s="15"/>
      <c r="AQ775" s="15"/>
      <c r="AR775" s="15"/>
      <c r="AS775" s="15"/>
      <c r="AT775" s="15"/>
      <c r="AU775" s="15"/>
      <c r="AV775" s="15"/>
      <c r="AW775" s="15"/>
      <c r="AX775" s="15"/>
      <c r="AY775" s="15"/>
      <c r="AZ775" s="15"/>
      <c r="BA775" s="15"/>
      <c r="BB775" s="15"/>
      <c r="BC775" s="15"/>
      <c r="BD775" s="15"/>
      <c r="BE775" s="15"/>
      <c r="BF775" s="15"/>
      <c r="BG775" s="15"/>
      <c r="BH775" s="15"/>
      <c r="BI775" s="15"/>
      <c r="BJ775" s="15"/>
    </row>
    <row r="776" spans="1:62" ht="12" customHeight="1" x14ac:dyDescent="0.2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c r="AH776" s="15"/>
      <c r="AI776" s="15"/>
      <c r="AJ776" s="15"/>
      <c r="AK776" s="15"/>
      <c r="AL776" s="15"/>
      <c r="AM776" s="15"/>
      <c r="AN776" s="15"/>
      <c r="AO776" s="15"/>
      <c r="AP776" s="15"/>
      <c r="AQ776" s="15"/>
      <c r="AR776" s="15"/>
      <c r="AS776" s="15"/>
      <c r="AT776" s="15"/>
      <c r="AU776" s="15"/>
      <c r="AV776" s="15"/>
      <c r="AW776" s="15"/>
      <c r="AX776" s="15"/>
      <c r="AY776" s="15"/>
      <c r="AZ776" s="15"/>
      <c r="BA776" s="15"/>
      <c r="BB776" s="15"/>
      <c r="BC776" s="15"/>
      <c r="BD776" s="15"/>
      <c r="BE776" s="15"/>
      <c r="BF776" s="15"/>
      <c r="BG776" s="15"/>
      <c r="BH776" s="15"/>
      <c r="BI776" s="15"/>
      <c r="BJ776" s="15"/>
    </row>
    <row r="777" spans="1:62" ht="12" customHeight="1" x14ac:dyDescent="0.2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c r="AG777" s="15"/>
      <c r="AH777" s="15"/>
      <c r="AI777" s="15"/>
      <c r="AJ777" s="15"/>
      <c r="AK777" s="15"/>
      <c r="AL777" s="15"/>
      <c r="AM777" s="15"/>
      <c r="AN777" s="15"/>
      <c r="AO777" s="15"/>
      <c r="AP777" s="15"/>
      <c r="AQ777" s="15"/>
      <c r="AR777" s="15"/>
      <c r="AS777" s="15"/>
      <c r="AT777" s="15"/>
      <c r="AU777" s="15"/>
      <c r="AV777" s="15"/>
      <c r="AW777" s="15"/>
      <c r="AX777" s="15"/>
      <c r="AY777" s="15"/>
      <c r="AZ777" s="15"/>
      <c r="BA777" s="15"/>
      <c r="BB777" s="15"/>
      <c r="BC777" s="15"/>
      <c r="BD777" s="15"/>
      <c r="BE777" s="15"/>
      <c r="BF777" s="15"/>
      <c r="BG777" s="15"/>
      <c r="BH777" s="15"/>
      <c r="BI777" s="15"/>
      <c r="BJ777" s="15"/>
    </row>
    <row r="778" spans="1:62" ht="12" customHeight="1" x14ac:dyDescent="0.2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c r="AH778" s="15"/>
      <c r="AI778" s="15"/>
      <c r="AJ778" s="15"/>
      <c r="AK778" s="15"/>
      <c r="AL778" s="15"/>
      <c r="AM778" s="15"/>
      <c r="AN778" s="15"/>
      <c r="AO778" s="15"/>
      <c r="AP778" s="15"/>
      <c r="AQ778" s="15"/>
      <c r="AR778" s="15"/>
      <c r="AS778" s="15"/>
      <c r="AT778" s="15"/>
      <c r="AU778" s="15"/>
      <c r="AV778" s="15"/>
      <c r="AW778" s="15"/>
      <c r="AX778" s="15"/>
      <c r="AY778" s="15"/>
      <c r="AZ778" s="15"/>
      <c r="BA778" s="15"/>
      <c r="BB778" s="15"/>
      <c r="BC778" s="15"/>
      <c r="BD778" s="15"/>
      <c r="BE778" s="15"/>
      <c r="BF778" s="15"/>
      <c r="BG778" s="15"/>
      <c r="BH778" s="15"/>
      <c r="BI778" s="15"/>
      <c r="BJ778" s="15"/>
    </row>
    <row r="779" spans="1:62" ht="12" customHeight="1" x14ac:dyDescent="0.2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c r="AF779" s="15"/>
      <c r="AG779" s="15"/>
      <c r="AH779" s="15"/>
      <c r="AI779" s="15"/>
      <c r="AJ779" s="15"/>
      <c r="AK779" s="15"/>
      <c r="AL779" s="15"/>
      <c r="AM779" s="15"/>
      <c r="AN779" s="15"/>
      <c r="AO779" s="15"/>
      <c r="AP779" s="15"/>
      <c r="AQ779" s="15"/>
      <c r="AR779" s="15"/>
      <c r="AS779" s="15"/>
      <c r="AT779" s="15"/>
      <c r="AU779" s="15"/>
      <c r="AV779" s="15"/>
      <c r="AW779" s="15"/>
      <c r="AX779" s="15"/>
      <c r="AY779" s="15"/>
      <c r="AZ779" s="15"/>
      <c r="BA779" s="15"/>
      <c r="BB779" s="15"/>
      <c r="BC779" s="15"/>
      <c r="BD779" s="15"/>
      <c r="BE779" s="15"/>
      <c r="BF779" s="15"/>
      <c r="BG779" s="15"/>
      <c r="BH779" s="15"/>
      <c r="BI779" s="15"/>
      <c r="BJ779" s="15"/>
    </row>
    <row r="780" spans="1:62" ht="12" customHeight="1" x14ac:dyDescent="0.2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c r="AH780" s="15"/>
      <c r="AI780" s="15"/>
      <c r="AJ780" s="15"/>
      <c r="AK780" s="15"/>
      <c r="AL780" s="15"/>
      <c r="AM780" s="15"/>
      <c r="AN780" s="15"/>
      <c r="AO780" s="15"/>
      <c r="AP780" s="15"/>
      <c r="AQ780" s="15"/>
      <c r="AR780" s="15"/>
      <c r="AS780" s="15"/>
      <c r="AT780" s="15"/>
      <c r="AU780" s="15"/>
      <c r="AV780" s="15"/>
      <c r="AW780" s="15"/>
      <c r="AX780" s="15"/>
      <c r="AY780" s="15"/>
      <c r="AZ780" s="15"/>
      <c r="BA780" s="15"/>
      <c r="BB780" s="15"/>
      <c r="BC780" s="15"/>
      <c r="BD780" s="15"/>
      <c r="BE780" s="15"/>
      <c r="BF780" s="15"/>
      <c r="BG780" s="15"/>
      <c r="BH780" s="15"/>
      <c r="BI780" s="15"/>
      <c r="BJ780" s="15"/>
    </row>
    <row r="781" spans="1:62" ht="12" customHeight="1" x14ac:dyDescent="0.2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c r="AF781" s="15"/>
      <c r="AG781" s="15"/>
      <c r="AH781" s="15"/>
      <c r="AI781" s="15"/>
      <c r="AJ781" s="15"/>
      <c r="AK781" s="15"/>
      <c r="AL781" s="15"/>
      <c r="AM781" s="15"/>
      <c r="AN781" s="15"/>
      <c r="AO781" s="15"/>
      <c r="AP781" s="15"/>
      <c r="AQ781" s="15"/>
      <c r="AR781" s="15"/>
      <c r="AS781" s="15"/>
      <c r="AT781" s="15"/>
      <c r="AU781" s="15"/>
      <c r="AV781" s="15"/>
      <c r="AW781" s="15"/>
      <c r="AX781" s="15"/>
      <c r="AY781" s="15"/>
      <c r="AZ781" s="15"/>
      <c r="BA781" s="15"/>
      <c r="BB781" s="15"/>
      <c r="BC781" s="15"/>
      <c r="BD781" s="15"/>
      <c r="BE781" s="15"/>
      <c r="BF781" s="15"/>
      <c r="BG781" s="15"/>
      <c r="BH781" s="15"/>
      <c r="BI781" s="15"/>
      <c r="BJ781" s="15"/>
    </row>
    <row r="782" spans="1:62" ht="12" customHeight="1" x14ac:dyDescent="0.2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c r="AH782" s="15"/>
      <c r="AI782" s="15"/>
      <c r="AJ782" s="15"/>
      <c r="AK782" s="15"/>
      <c r="AL782" s="15"/>
      <c r="AM782" s="15"/>
      <c r="AN782" s="15"/>
      <c r="AO782" s="15"/>
      <c r="AP782" s="15"/>
      <c r="AQ782" s="15"/>
      <c r="AR782" s="15"/>
      <c r="AS782" s="15"/>
      <c r="AT782" s="15"/>
      <c r="AU782" s="15"/>
      <c r="AV782" s="15"/>
      <c r="AW782" s="15"/>
      <c r="AX782" s="15"/>
      <c r="AY782" s="15"/>
      <c r="AZ782" s="15"/>
      <c r="BA782" s="15"/>
      <c r="BB782" s="15"/>
      <c r="BC782" s="15"/>
      <c r="BD782" s="15"/>
      <c r="BE782" s="15"/>
      <c r="BF782" s="15"/>
      <c r="BG782" s="15"/>
      <c r="BH782" s="15"/>
      <c r="BI782" s="15"/>
      <c r="BJ782" s="15"/>
    </row>
    <row r="783" spans="1:62" ht="12" customHeight="1" x14ac:dyDescent="0.2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c r="AF783" s="15"/>
      <c r="AG783" s="15"/>
      <c r="AH783" s="15"/>
      <c r="AI783" s="15"/>
      <c r="AJ783" s="15"/>
      <c r="AK783" s="15"/>
      <c r="AL783" s="15"/>
      <c r="AM783" s="15"/>
      <c r="AN783" s="15"/>
      <c r="AO783" s="15"/>
      <c r="AP783" s="15"/>
      <c r="AQ783" s="15"/>
      <c r="AR783" s="15"/>
      <c r="AS783" s="15"/>
      <c r="AT783" s="15"/>
      <c r="AU783" s="15"/>
      <c r="AV783" s="15"/>
      <c r="AW783" s="15"/>
      <c r="AX783" s="15"/>
      <c r="AY783" s="15"/>
      <c r="AZ783" s="15"/>
      <c r="BA783" s="15"/>
      <c r="BB783" s="15"/>
      <c r="BC783" s="15"/>
      <c r="BD783" s="15"/>
      <c r="BE783" s="15"/>
      <c r="BF783" s="15"/>
      <c r="BG783" s="15"/>
      <c r="BH783" s="15"/>
      <c r="BI783" s="15"/>
      <c r="BJ783" s="15"/>
    </row>
    <row r="784" spans="1:62" ht="12" customHeight="1" x14ac:dyDescent="0.2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c r="AH784" s="15"/>
      <c r="AI784" s="15"/>
      <c r="AJ784" s="15"/>
      <c r="AK784" s="15"/>
      <c r="AL784" s="15"/>
      <c r="AM784" s="15"/>
      <c r="AN784" s="15"/>
      <c r="AO784" s="15"/>
      <c r="AP784" s="15"/>
      <c r="AQ784" s="15"/>
      <c r="AR784" s="15"/>
      <c r="AS784" s="15"/>
      <c r="AT784" s="15"/>
      <c r="AU784" s="15"/>
      <c r="AV784" s="15"/>
      <c r="AW784" s="15"/>
      <c r="AX784" s="15"/>
      <c r="AY784" s="15"/>
      <c r="AZ784" s="15"/>
      <c r="BA784" s="15"/>
      <c r="BB784" s="15"/>
      <c r="BC784" s="15"/>
      <c r="BD784" s="15"/>
      <c r="BE784" s="15"/>
      <c r="BF784" s="15"/>
      <c r="BG784" s="15"/>
      <c r="BH784" s="15"/>
      <c r="BI784" s="15"/>
      <c r="BJ784" s="15"/>
    </row>
    <row r="785" spans="1:62" ht="12" customHeight="1" x14ac:dyDescent="0.2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c r="AF785" s="15"/>
      <c r="AG785" s="15"/>
      <c r="AH785" s="15"/>
      <c r="AI785" s="15"/>
      <c r="AJ785" s="15"/>
      <c r="AK785" s="15"/>
      <c r="AL785" s="15"/>
      <c r="AM785" s="15"/>
      <c r="AN785" s="15"/>
      <c r="AO785" s="15"/>
      <c r="AP785" s="15"/>
      <c r="AQ785" s="15"/>
      <c r="AR785" s="15"/>
      <c r="AS785" s="15"/>
      <c r="AT785" s="15"/>
      <c r="AU785" s="15"/>
      <c r="AV785" s="15"/>
      <c r="AW785" s="15"/>
      <c r="AX785" s="15"/>
      <c r="AY785" s="15"/>
      <c r="AZ785" s="15"/>
      <c r="BA785" s="15"/>
      <c r="BB785" s="15"/>
      <c r="BC785" s="15"/>
      <c r="BD785" s="15"/>
      <c r="BE785" s="15"/>
      <c r="BF785" s="15"/>
      <c r="BG785" s="15"/>
      <c r="BH785" s="15"/>
      <c r="BI785" s="15"/>
      <c r="BJ785" s="15"/>
    </row>
    <row r="786" spans="1:62" ht="12" customHeight="1" x14ac:dyDescent="0.2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c r="AH786" s="15"/>
      <c r="AI786" s="15"/>
      <c r="AJ786" s="15"/>
      <c r="AK786" s="15"/>
      <c r="AL786" s="15"/>
      <c r="AM786" s="15"/>
      <c r="AN786" s="15"/>
      <c r="AO786" s="15"/>
      <c r="AP786" s="15"/>
      <c r="AQ786" s="15"/>
      <c r="AR786" s="15"/>
      <c r="AS786" s="15"/>
      <c r="AT786" s="15"/>
      <c r="AU786" s="15"/>
      <c r="AV786" s="15"/>
      <c r="AW786" s="15"/>
      <c r="AX786" s="15"/>
      <c r="AY786" s="15"/>
      <c r="AZ786" s="15"/>
      <c r="BA786" s="15"/>
      <c r="BB786" s="15"/>
      <c r="BC786" s="15"/>
      <c r="BD786" s="15"/>
      <c r="BE786" s="15"/>
      <c r="BF786" s="15"/>
      <c r="BG786" s="15"/>
      <c r="BH786" s="15"/>
      <c r="BI786" s="15"/>
      <c r="BJ786" s="15"/>
    </row>
    <row r="787" spans="1:62" ht="12" customHeight="1" x14ac:dyDescent="0.2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c r="AF787" s="15"/>
      <c r="AG787" s="15"/>
      <c r="AH787" s="15"/>
      <c r="AI787" s="15"/>
      <c r="AJ787" s="15"/>
      <c r="AK787" s="15"/>
      <c r="AL787" s="15"/>
      <c r="AM787" s="15"/>
      <c r="AN787" s="15"/>
      <c r="AO787" s="15"/>
      <c r="AP787" s="15"/>
      <c r="AQ787" s="15"/>
      <c r="AR787" s="15"/>
      <c r="AS787" s="15"/>
      <c r="AT787" s="15"/>
      <c r="AU787" s="15"/>
      <c r="AV787" s="15"/>
      <c r="AW787" s="15"/>
      <c r="AX787" s="15"/>
      <c r="AY787" s="15"/>
      <c r="AZ787" s="15"/>
      <c r="BA787" s="15"/>
      <c r="BB787" s="15"/>
      <c r="BC787" s="15"/>
      <c r="BD787" s="15"/>
      <c r="BE787" s="15"/>
      <c r="BF787" s="15"/>
      <c r="BG787" s="15"/>
      <c r="BH787" s="15"/>
      <c r="BI787" s="15"/>
      <c r="BJ787" s="15"/>
    </row>
    <row r="788" spans="1:62" ht="12" customHeight="1" x14ac:dyDescent="0.2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c r="AH788" s="15"/>
      <c r="AI788" s="15"/>
      <c r="AJ788" s="15"/>
      <c r="AK788" s="15"/>
      <c r="AL788" s="15"/>
      <c r="AM788" s="15"/>
      <c r="AN788" s="15"/>
      <c r="AO788" s="15"/>
      <c r="AP788" s="15"/>
      <c r="AQ788" s="15"/>
      <c r="AR788" s="15"/>
      <c r="AS788" s="15"/>
      <c r="AT788" s="15"/>
      <c r="AU788" s="15"/>
      <c r="AV788" s="15"/>
      <c r="AW788" s="15"/>
      <c r="AX788" s="15"/>
      <c r="AY788" s="15"/>
      <c r="AZ788" s="15"/>
      <c r="BA788" s="15"/>
      <c r="BB788" s="15"/>
      <c r="BC788" s="15"/>
      <c r="BD788" s="15"/>
      <c r="BE788" s="15"/>
      <c r="BF788" s="15"/>
      <c r="BG788" s="15"/>
      <c r="BH788" s="15"/>
      <c r="BI788" s="15"/>
      <c r="BJ788" s="15"/>
    </row>
    <row r="789" spans="1:62" ht="12" customHeight="1" x14ac:dyDescent="0.2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c r="AG789" s="15"/>
      <c r="AH789" s="15"/>
      <c r="AI789" s="15"/>
      <c r="AJ789" s="15"/>
      <c r="AK789" s="15"/>
      <c r="AL789" s="15"/>
      <c r="AM789" s="15"/>
      <c r="AN789" s="15"/>
      <c r="AO789" s="15"/>
      <c r="AP789" s="15"/>
      <c r="AQ789" s="15"/>
      <c r="AR789" s="15"/>
      <c r="AS789" s="15"/>
      <c r="AT789" s="15"/>
      <c r="AU789" s="15"/>
      <c r="AV789" s="15"/>
      <c r="AW789" s="15"/>
      <c r="AX789" s="15"/>
      <c r="AY789" s="15"/>
      <c r="AZ789" s="15"/>
      <c r="BA789" s="15"/>
      <c r="BB789" s="15"/>
      <c r="BC789" s="15"/>
      <c r="BD789" s="15"/>
      <c r="BE789" s="15"/>
      <c r="BF789" s="15"/>
      <c r="BG789" s="15"/>
      <c r="BH789" s="15"/>
      <c r="BI789" s="15"/>
      <c r="BJ789" s="15"/>
    </row>
    <row r="790" spans="1:62" ht="12" customHeight="1" x14ac:dyDescent="0.2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c r="AH790" s="15"/>
      <c r="AI790" s="15"/>
      <c r="AJ790" s="15"/>
      <c r="AK790" s="15"/>
      <c r="AL790" s="15"/>
      <c r="AM790" s="15"/>
      <c r="AN790" s="15"/>
      <c r="AO790" s="15"/>
      <c r="AP790" s="15"/>
      <c r="AQ790" s="15"/>
      <c r="AR790" s="15"/>
      <c r="AS790" s="15"/>
      <c r="AT790" s="15"/>
      <c r="AU790" s="15"/>
      <c r="AV790" s="15"/>
      <c r="AW790" s="15"/>
      <c r="AX790" s="15"/>
      <c r="AY790" s="15"/>
      <c r="AZ790" s="15"/>
      <c r="BA790" s="15"/>
      <c r="BB790" s="15"/>
      <c r="BC790" s="15"/>
      <c r="BD790" s="15"/>
      <c r="BE790" s="15"/>
      <c r="BF790" s="15"/>
      <c r="BG790" s="15"/>
      <c r="BH790" s="15"/>
      <c r="BI790" s="15"/>
      <c r="BJ790" s="15"/>
    </row>
    <row r="791" spans="1:62" ht="12" customHeight="1" x14ac:dyDescent="0.2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c r="AF791" s="15"/>
      <c r="AG791" s="15"/>
      <c r="AH791" s="15"/>
      <c r="AI791" s="15"/>
      <c r="AJ791" s="15"/>
      <c r="AK791" s="15"/>
      <c r="AL791" s="15"/>
      <c r="AM791" s="15"/>
      <c r="AN791" s="15"/>
      <c r="AO791" s="15"/>
      <c r="AP791" s="15"/>
      <c r="AQ791" s="15"/>
      <c r="AR791" s="15"/>
      <c r="AS791" s="15"/>
      <c r="AT791" s="15"/>
      <c r="AU791" s="15"/>
      <c r="AV791" s="15"/>
      <c r="AW791" s="15"/>
      <c r="AX791" s="15"/>
      <c r="AY791" s="15"/>
      <c r="AZ791" s="15"/>
      <c r="BA791" s="15"/>
      <c r="BB791" s="15"/>
      <c r="BC791" s="15"/>
      <c r="BD791" s="15"/>
      <c r="BE791" s="15"/>
      <c r="BF791" s="15"/>
      <c r="BG791" s="15"/>
      <c r="BH791" s="15"/>
      <c r="BI791" s="15"/>
      <c r="BJ791" s="15"/>
    </row>
    <row r="792" spans="1:62" ht="12" customHeight="1" x14ac:dyDescent="0.2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c r="AH792" s="15"/>
      <c r="AI792" s="15"/>
      <c r="AJ792" s="15"/>
      <c r="AK792" s="15"/>
      <c r="AL792" s="15"/>
      <c r="AM792" s="15"/>
      <c r="AN792" s="15"/>
      <c r="AO792" s="15"/>
      <c r="AP792" s="15"/>
      <c r="AQ792" s="15"/>
      <c r="AR792" s="15"/>
      <c r="AS792" s="15"/>
      <c r="AT792" s="15"/>
      <c r="AU792" s="15"/>
      <c r="AV792" s="15"/>
      <c r="AW792" s="15"/>
      <c r="AX792" s="15"/>
      <c r="AY792" s="15"/>
      <c r="AZ792" s="15"/>
      <c r="BA792" s="15"/>
      <c r="BB792" s="15"/>
      <c r="BC792" s="15"/>
      <c r="BD792" s="15"/>
      <c r="BE792" s="15"/>
      <c r="BF792" s="15"/>
      <c r="BG792" s="15"/>
      <c r="BH792" s="15"/>
      <c r="BI792" s="15"/>
      <c r="BJ792" s="15"/>
    </row>
    <row r="793" spans="1:62" ht="12" customHeight="1" x14ac:dyDescent="0.2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c r="AG793" s="15"/>
      <c r="AH793" s="15"/>
      <c r="AI793" s="15"/>
      <c r="AJ793" s="15"/>
      <c r="AK793" s="15"/>
      <c r="AL793" s="15"/>
      <c r="AM793" s="15"/>
      <c r="AN793" s="15"/>
      <c r="AO793" s="15"/>
      <c r="AP793" s="15"/>
      <c r="AQ793" s="15"/>
      <c r="AR793" s="15"/>
      <c r="AS793" s="15"/>
      <c r="AT793" s="15"/>
      <c r="AU793" s="15"/>
      <c r="AV793" s="15"/>
      <c r="AW793" s="15"/>
      <c r="AX793" s="15"/>
      <c r="AY793" s="15"/>
      <c r="AZ793" s="15"/>
      <c r="BA793" s="15"/>
      <c r="BB793" s="15"/>
      <c r="BC793" s="15"/>
      <c r="BD793" s="15"/>
      <c r="BE793" s="15"/>
      <c r="BF793" s="15"/>
      <c r="BG793" s="15"/>
      <c r="BH793" s="15"/>
      <c r="BI793" s="15"/>
      <c r="BJ793" s="15"/>
    </row>
    <row r="794" spans="1:62" ht="12" customHeight="1" x14ac:dyDescent="0.2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c r="AH794" s="15"/>
      <c r="AI794" s="15"/>
      <c r="AJ794" s="15"/>
      <c r="AK794" s="15"/>
      <c r="AL794" s="15"/>
      <c r="AM794" s="15"/>
      <c r="AN794" s="15"/>
      <c r="AO794" s="15"/>
      <c r="AP794" s="15"/>
      <c r="AQ794" s="15"/>
      <c r="AR794" s="15"/>
      <c r="AS794" s="15"/>
      <c r="AT794" s="15"/>
      <c r="AU794" s="15"/>
      <c r="AV794" s="15"/>
      <c r="AW794" s="15"/>
      <c r="AX794" s="15"/>
      <c r="AY794" s="15"/>
      <c r="AZ794" s="15"/>
      <c r="BA794" s="15"/>
      <c r="BB794" s="15"/>
      <c r="BC794" s="15"/>
      <c r="BD794" s="15"/>
      <c r="BE794" s="15"/>
      <c r="BF794" s="15"/>
      <c r="BG794" s="15"/>
      <c r="BH794" s="15"/>
      <c r="BI794" s="15"/>
      <c r="BJ794" s="15"/>
    </row>
    <row r="795" spans="1:62" ht="12" customHeight="1" x14ac:dyDescent="0.2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c r="AF795" s="15"/>
      <c r="AG795" s="15"/>
      <c r="AH795" s="15"/>
      <c r="AI795" s="15"/>
      <c r="AJ795" s="15"/>
      <c r="AK795" s="15"/>
      <c r="AL795" s="15"/>
      <c r="AM795" s="15"/>
      <c r="AN795" s="15"/>
      <c r="AO795" s="15"/>
      <c r="AP795" s="15"/>
      <c r="AQ795" s="15"/>
      <c r="AR795" s="15"/>
      <c r="AS795" s="15"/>
      <c r="AT795" s="15"/>
      <c r="AU795" s="15"/>
      <c r="AV795" s="15"/>
      <c r="AW795" s="15"/>
      <c r="AX795" s="15"/>
      <c r="AY795" s="15"/>
      <c r="AZ795" s="15"/>
      <c r="BA795" s="15"/>
      <c r="BB795" s="15"/>
      <c r="BC795" s="15"/>
      <c r="BD795" s="15"/>
      <c r="BE795" s="15"/>
      <c r="BF795" s="15"/>
      <c r="BG795" s="15"/>
      <c r="BH795" s="15"/>
      <c r="BI795" s="15"/>
      <c r="BJ795" s="15"/>
    </row>
    <row r="796" spans="1:62" ht="12" customHeight="1" x14ac:dyDescent="0.2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c r="AH796" s="15"/>
      <c r="AI796" s="15"/>
      <c r="AJ796" s="15"/>
      <c r="AK796" s="15"/>
      <c r="AL796" s="15"/>
      <c r="AM796" s="15"/>
      <c r="AN796" s="15"/>
      <c r="AO796" s="15"/>
      <c r="AP796" s="15"/>
      <c r="AQ796" s="15"/>
      <c r="AR796" s="15"/>
      <c r="AS796" s="15"/>
      <c r="AT796" s="15"/>
      <c r="AU796" s="15"/>
      <c r="AV796" s="15"/>
      <c r="AW796" s="15"/>
      <c r="AX796" s="15"/>
      <c r="AY796" s="15"/>
      <c r="AZ796" s="15"/>
      <c r="BA796" s="15"/>
      <c r="BB796" s="15"/>
      <c r="BC796" s="15"/>
      <c r="BD796" s="15"/>
      <c r="BE796" s="15"/>
      <c r="BF796" s="15"/>
      <c r="BG796" s="15"/>
      <c r="BH796" s="15"/>
      <c r="BI796" s="15"/>
      <c r="BJ796" s="15"/>
    </row>
    <row r="797" spans="1:62" ht="12" customHeight="1" x14ac:dyDescent="0.2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c r="AF797" s="15"/>
      <c r="AG797" s="15"/>
      <c r="AH797" s="15"/>
      <c r="AI797" s="15"/>
      <c r="AJ797" s="15"/>
      <c r="AK797" s="15"/>
      <c r="AL797" s="15"/>
      <c r="AM797" s="15"/>
      <c r="AN797" s="15"/>
      <c r="AO797" s="15"/>
      <c r="AP797" s="15"/>
      <c r="AQ797" s="15"/>
      <c r="AR797" s="15"/>
      <c r="AS797" s="15"/>
      <c r="AT797" s="15"/>
      <c r="AU797" s="15"/>
      <c r="AV797" s="15"/>
      <c r="AW797" s="15"/>
      <c r="AX797" s="15"/>
      <c r="AY797" s="15"/>
      <c r="AZ797" s="15"/>
      <c r="BA797" s="15"/>
      <c r="BB797" s="15"/>
      <c r="BC797" s="15"/>
      <c r="BD797" s="15"/>
      <c r="BE797" s="15"/>
      <c r="BF797" s="15"/>
      <c r="BG797" s="15"/>
      <c r="BH797" s="15"/>
      <c r="BI797" s="15"/>
      <c r="BJ797" s="15"/>
    </row>
    <row r="798" spans="1:62" ht="12" customHeight="1" x14ac:dyDescent="0.2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c r="AH798" s="15"/>
      <c r="AI798" s="15"/>
      <c r="AJ798" s="15"/>
      <c r="AK798" s="15"/>
      <c r="AL798" s="15"/>
      <c r="AM798" s="15"/>
      <c r="AN798" s="15"/>
      <c r="AO798" s="15"/>
      <c r="AP798" s="15"/>
      <c r="AQ798" s="15"/>
      <c r="AR798" s="15"/>
      <c r="AS798" s="15"/>
      <c r="AT798" s="15"/>
      <c r="AU798" s="15"/>
      <c r="AV798" s="15"/>
      <c r="AW798" s="15"/>
      <c r="AX798" s="15"/>
      <c r="AY798" s="15"/>
      <c r="AZ798" s="15"/>
      <c r="BA798" s="15"/>
      <c r="BB798" s="15"/>
      <c r="BC798" s="15"/>
      <c r="BD798" s="15"/>
      <c r="BE798" s="15"/>
      <c r="BF798" s="15"/>
      <c r="BG798" s="15"/>
      <c r="BH798" s="15"/>
      <c r="BI798" s="15"/>
      <c r="BJ798" s="15"/>
    </row>
    <row r="799" spans="1:62" ht="12" customHeight="1" x14ac:dyDescent="0.2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c r="AF799" s="15"/>
      <c r="AG799" s="15"/>
      <c r="AH799" s="15"/>
      <c r="AI799" s="15"/>
      <c r="AJ799" s="15"/>
      <c r="AK799" s="15"/>
      <c r="AL799" s="15"/>
      <c r="AM799" s="15"/>
      <c r="AN799" s="15"/>
      <c r="AO799" s="15"/>
      <c r="AP799" s="15"/>
      <c r="AQ799" s="15"/>
      <c r="AR799" s="15"/>
      <c r="AS799" s="15"/>
      <c r="AT799" s="15"/>
      <c r="AU799" s="15"/>
      <c r="AV799" s="15"/>
      <c r="AW799" s="15"/>
      <c r="AX799" s="15"/>
      <c r="AY799" s="15"/>
      <c r="AZ799" s="15"/>
      <c r="BA799" s="15"/>
      <c r="BB799" s="15"/>
      <c r="BC799" s="15"/>
      <c r="BD799" s="15"/>
      <c r="BE799" s="15"/>
      <c r="BF799" s="15"/>
      <c r="BG799" s="15"/>
      <c r="BH799" s="15"/>
      <c r="BI799" s="15"/>
      <c r="BJ799" s="15"/>
    </row>
    <row r="800" spans="1:62" ht="12" customHeight="1" x14ac:dyDescent="0.2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c r="AH800" s="15"/>
      <c r="AI800" s="15"/>
      <c r="AJ800" s="15"/>
      <c r="AK800" s="15"/>
      <c r="AL800" s="15"/>
      <c r="AM800" s="15"/>
      <c r="AN800" s="15"/>
      <c r="AO800" s="15"/>
      <c r="AP800" s="15"/>
      <c r="AQ800" s="15"/>
      <c r="AR800" s="15"/>
      <c r="AS800" s="15"/>
      <c r="AT800" s="15"/>
      <c r="AU800" s="15"/>
      <c r="AV800" s="15"/>
      <c r="AW800" s="15"/>
      <c r="AX800" s="15"/>
      <c r="AY800" s="15"/>
      <c r="AZ800" s="15"/>
      <c r="BA800" s="15"/>
      <c r="BB800" s="15"/>
      <c r="BC800" s="15"/>
      <c r="BD800" s="15"/>
      <c r="BE800" s="15"/>
      <c r="BF800" s="15"/>
      <c r="BG800" s="15"/>
      <c r="BH800" s="15"/>
      <c r="BI800" s="15"/>
      <c r="BJ800" s="15"/>
    </row>
    <row r="801" spans="1:62" ht="12" customHeight="1" x14ac:dyDescent="0.2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c r="AG801" s="15"/>
      <c r="AH801" s="15"/>
      <c r="AI801" s="15"/>
      <c r="AJ801" s="15"/>
      <c r="AK801" s="15"/>
      <c r="AL801" s="15"/>
      <c r="AM801" s="15"/>
      <c r="AN801" s="15"/>
      <c r="AO801" s="15"/>
      <c r="AP801" s="15"/>
      <c r="AQ801" s="15"/>
      <c r="AR801" s="15"/>
      <c r="AS801" s="15"/>
      <c r="AT801" s="15"/>
      <c r="AU801" s="15"/>
      <c r="AV801" s="15"/>
      <c r="AW801" s="15"/>
      <c r="AX801" s="15"/>
      <c r="AY801" s="15"/>
      <c r="AZ801" s="15"/>
      <c r="BA801" s="15"/>
      <c r="BB801" s="15"/>
      <c r="BC801" s="15"/>
      <c r="BD801" s="15"/>
      <c r="BE801" s="15"/>
      <c r="BF801" s="15"/>
      <c r="BG801" s="15"/>
      <c r="BH801" s="15"/>
      <c r="BI801" s="15"/>
      <c r="BJ801" s="15"/>
    </row>
    <row r="802" spans="1:62" ht="12" customHeight="1" x14ac:dyDescent="0.2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c r="AH802" s="15"/>
      <c r="AI802" s="15"/>
      <c r="AJ802" s="15"/>
      <c r="AK802" s="15"/>
      <c r="AL802" s="15"/>
      <c r="AM802" s="15"/>
      <c r="AN802" s="15"/>
      <c r="AO802" s="15"/>
      <c r="AP802" s="15"/>
      <c r="AQ802" s="15"/>
      <c r="AR802" s="15"/>
      <c r="AS802" s="15"/>
      <c r="AT802" s="15"/>
      <c r="AU802" s="15"/>
      <c r="AV802" s="15"/>
      <c r="AW802" s="15"/>
      <c r="AX802" s="15"/>
      <c r="AY802" s="15"/>
      <c r="AZ802" s="15"/>
      <c r="BA802" s="15"/>
      <c r="BB802" s="15"/>
      <c r="BC802" s="15"/>
      <c r="BD802" s="15"/>
      <c r="BE802" s="15"/>
      <c r="BF802" s="15"/>
      <c r="BG802" s="15"/>
      <c r="BH802" s="15"/>
      <c r="BI802" s="15"/>
      <c r="BJ802" s="15"/>
    </row>
    <row r="803" spans="1:62" ht="12" customHeight="1" x14ac:dyDescent="0.2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c r="AF803" s="15"/>
      <c r="AG803" s="15"/>
      <c r="AH803" s="15"/>
      <c r="AI803" s="15"/>
      <c r="AJ803" s="15"/>
      <c r="AK803" s="15"/>
      <c r="AL803" s="15"/>
      <c r="AM803" s="15"/>
      <c r="AN803" s="15"/>
      <c r="AO803" s="15"/>
      <c r="AP803" s="15"/>
      <c r="AQ803" s="15"/>
      <c r="AR803" s="15"/>
      <c r="AS803" s="15"/>
      <c r="AT803" s="15"/>
      <c r="AU803" s="15"/>
      <c r="AV803" s="15"/>
      <c r="AW803" s="15"/>
      <c r="AX803" s="15"/>
      <c r="AY803" s="15"/>
      <c r="AZ803" s="15"/>
      <c r="BA803" s="15"/>
      <c r="BB803" s="15"/>
      <c r="BC803" s="15"/>
      <c r="BD803" s="15"/>
      <c r="BE803" s="15"/>
      <c r="BF803" s="15"/>
      <c r="BG803" s="15"/>
      <c r="BH803" s="15"/>
      <c r="BI803" s="15"/>
      <c r="BJ803" s="15"/>
    </row>
    <row r="804" spans="1:62" ht="12" customHeight="1" x14ac:dyDescent="0.2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c r="AH804" s="15"/>
      <c r="AI804" s="15"/>
      <c r="AJ804" s="15"/>
      <c r="AK804" s="15"/>
      <c r="AL804" s="15"/>
      <c r="AM804" s="15"/>
      <c r="AN804" s="15"/>
      <c r="AO804" s="15"/>
      <c r="AP804" s="15"/>
      <c r="AQ804" s="15"/>
      <c r="AR804" s="15"/>
      <c r="AS804" s="15"/>
      <c r="AT804" s="15"/>
      <c r="AU804" s="15"/>
      <c r="AV804" s="15"/>
      <c r="AW804" s="15"/>
      <c r="AX804" s="15"/>
      <c r="AY804" s="15"/>
      <c r="AZ804" s="15"/>
      <c r="BA804" s="15"/>
      <c r="BB804" s="15"/>
      <c r="BC804" s="15"/>
      <c r="BD804" s="15"/>
      <c r="BE804" s="15"/>
      <c r="BF804" s="15"/>
      <c r="BG804" s="15"/>
      <c r="BH804" s="15"/>
      <c r="BI804" s="15"/>
      <c r="BJ804" s="15"/>
    </row>
    <row r="805" spans="1:62" ht="12" customHeight="1" x14ac:dyDescent="0.2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c r="AF805" s="15"/>
      <c r="AG805" s="15"/>
      <c r="AH805" s="15"/>
      <c r="AI805" s="15"/>
      <c r="AJ805" s="15"/>
      <c r="AK805" s="15"/>
      <c r="AL805" s="15"/>
      <c r="AM805" s="15"/>
      <c r="AN805" s="15"/>
      <c r="AO805" s="15"/>
      <c r="AP805" s="15"/>
      <c r="AQ805" s="15"/>
      <c r="AR805" s="15"/>
      <c r="AS805" s="15"/>
      <c r="AT805" s="15"/>
      <c r="AU805" s="15"/>
      <c r="AV805" s="15"/>
      <c r="AW805" s="15"/>
      <c r="AX805" s="15"/>
      <c r="AY805" s="15"/>
      <c r="AZ805" s="15"/>
      <c r="BA805" s="15"/>
      <c r="BB805" s="15"/>
      <c r="BC805" s="15"/>
      <c r="BD805" s="15"/>
      <c r="BE805" s="15"/>
      <c r="BF805" s="15"/>
      <c r="BG805" s="15"/>
      <c r="BH805" s="15"/>
      <c r="BI805" s="15"/>
      <c r="BJ805" s="15"/>
    </row>
    <row r="806" spans="1:62" ht="12" customHeight="1" x14ac:dyDescent="0.2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c r="AH806" s="15"/>
      <c r="AI806" s="15"/>
      <c r="AJ806" s="15"/>
      <c r="AK806" s="15"/>
      <c r="AL806" s="15"/>
      <c r="AM806" s="15"/>
      <c r="AN806" s="15"/>
      <c r="AO806" s="15"/>
      <c r="AP806" s="15"/>
      <c r="AQ806" s="15"/>
      <c r="AR806" s="15"/>
      <c r="AS806" s="15"/>
      <c r="AT806" s="15"/>
      <c r="AU806" s="15"/>
      <c r="AV806" s="15"/>
      <c r="AW806" s="15"/>
      <c r="AX806" s="15"/>
      <c r="AY806" s="15"/>
      <c r="AZ806" s="15"/>
      <c r="BA806" s="15"/>
      <c r="BB806" s="15"/>
      <c r="BC806" s="15"/>
      <c r="BD806" s="15"/>
      <c r="BE806" s="15"/>
      <c r="BF806" s="15"/>
      <c r="BG806" s="15"/>
      <c r="BH806" s="15"/>
      <c r="BI806" s="15"/>
      <c r="BJ806" s="15"/>
    </row>
    <row r="807" spans="1:62" ht="12" customHeight="1" x14ac:dyDescent="0.2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c r="AF807" s="15"/>
      <c r="AG807" s="15"/>
      <c r="AH807" s="15"/>
      <c r="AI807" s="15"/>
      <c r="AJ807" s="15"/>
      <c r="AK807" s="15"/>
      <c r="AL807" s="15"/>
      <c r="AM807" s="15"/>
      <c r="AN807" s="15"/>
      <c r="AO807" s="15"/>
      <c r="AP807" s="15"/>
      <c r="AQ807" s="15"/>
      <c r="AR807" s="15"/>
      <c r="AS807" s="15"/>
      <c r="AT807" s="15"/>
      <c r="AU807" s="15"/>
      <c r="AV807" s="15"/>
      <c r="AW807" s="15"/>
      <c r="AX807" s="15"/>
      <c r="AY807" s="15"/>
      <c r="AZ807" s="15"/>
      <c r="BA807" s="15"/>
      <c r="BB807" s="15"/>
      <c r="BC807" s="15"/>
      <c r="BD807" s="15"/>
      <c r="BE807" s="15"/>
      <c r="BF807" s="15"/>
      <c r="BG807" s="15"/>
      <c r="BH807" s="15"/>
      <c r="BI807" s="15"/>
      <c r="BJ807" s="15"/>
    </row>
    <row r="808" spans="1:62" ht="12" customHeight="1" x14ac:dyDescent="0.2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c r="AI808" s="15"/>
      <c r="AJ808" s="15"/>
      <c r="AK808" s="15"/>
      <c r="AL808" s="15"/>
      <c r="AM808" s="15"/>
      <c r="AN808" s="15"/>
      <c r="AO808" s="15"/>
      <c r="AP808" s="15"/>
      <c r="AQ808" s="15"/>
      <c r="AR808" s="15"/>
      <c r="AS808" s="15"/>
      <c r="AT808" s="15"/>
      <c r="AU808" s="15"/>
      <c r="AV808" s="15"/>
      <c r="AW808" s="15"/>
      <c r="AX808" s="15"/>
      <c r="AY808" s="15"/>
      <c r="AZ808" s="15"/>
      <c r="BA808" s="15"/>
      <c r="BB808" s="15"/>
      <c r="BC808" s="15"/>
      <c r="BD808" s="15"/>
      <c r="BE808" s="15"/>
      <c r="BF808" s="15"/>
      <c r="BG808" s="15"/>
      <c r="BH808" s="15"/>
      <c r="BI808" s="15"/>
      <c r="BJ808" s="15"/>
    </row>
    <row r="809" spans="1:62" ht="12" customHeight="1" x14ac:dyDescent="0.2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c r="AF809" s="15"/>
      <c r="AG809" s="15"/>
      <c r="AH809" s="15"/>
      <c r="AI809" s="15"/>
      <c r="AJ809" s="15"/>
      <c r="AK809" s="15"/>
      <c r="AL809" s="15"/>
      <c r="AM809" s="15"/>
      <c r="AN809" s="15"/>
      <c r="AO809" s="15"/>
      <c r="AP809" s="15"/>
      <c r="AQ809" s="15"/>
      <c r="AR809" s="15"/>
      <c r="AS809" s="15"/>
      <c r="AT809" s="15"/>
      <c r="AU809" s="15"/>
      <c r="AV809" s="15"/>
      <c r="AW809" s="15"/>
      <c r="AX809" s="15"/>
      <c r="AY809" s="15"/>
      <c r="AZ809" s="15"/>
      <c r="BA809" s="15"/>
      <c r="BB809" s="15"/>
      <c r="BC809" s="15"/>
      <c r="BD809" s="15"/>
      <c r="BE809" s="15"/>
      <c r="BF809" s="15"/>
      <c r="BG809" s="15"/>
      <c r="BH809" s="15"/>
      <c r="BI809" s="15"/>
      <c r="BJ809" s="15"/>
    </row>
    <row r="810" spans="1:62" ht="12" customHeight="1" x14ac:dyDescent="0.2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c r="AH810" s="15"/>
      <c r="AI810" s="15"/>
      <c r="AJ810" s="15"/>
      <c r="AK810" s="15"/>
      <c r="AL810" s="15"/>
      <c r="AM810" s="15"/>
      <c r="AN810" s="15"/>
      <c r="AO810" s="15"/>
      <c r="AP810" s="15"/>
      <c r="AQ810" s="15"/>
      <c r="AR810" s="15"/>
      <c r="AS810" s="15"/>
      <c r="AT810" s="15"/>
      <c r="AU810" s="15"/>
      <c r="AV810" s="15"/>
      <c r="AW810" s="15"/>
      <c r="AX810" s="15"/>
      <c r="AY810" s="15"/>
      <c r="AZ810" s="15"/>
      <c r="BA810" s="15"/>
      <c r="BB810" s="15"/>
      <c r="BC810" s="15"/>
      <c r="BD810" s="15"/>
      <c r="BE810" s="15"/>
      <c r="BF810" s="15"/>
      <c r="BG810" s="15"/>
      <c r="BH810" s="15"/>
      <c r="BI810" s="15"/>
      <c r="BJ810" s="15"/>
    </row>
    <row r="811" spans="1:62" ht="12" customHeight="1" x14ac:dyDescent="0.2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c r="AF811" s="15"/>
      <c r="AG811" s="15"/>
      <c r="AH811" s="15"/>
      <c r="AI811" s="15"/>
      <c r="AJ811" s="15"/>
      <c r="AK811" s="15"/>
      <c r="AL811" s="15"/>
      <c r="AM811" s="15"/>
      <c r="AN811" s="15"/>
      <c r="AO811" s="15"/>
      <c r="AP811" s="15"/>
      <c r="AQ811" s="15"/>
      <c r="AR811" s="15"/>
      <c r="AS811" s="15"/>
      <c r="AT811" s="15"/>
      <c r="AU811" s="15"/>
      <c r="AV811" s="15"/>
      <c r="AW811" s="15"/>
      <c r="AX811" s="15"/>
      <c r="AY811" s="15"/>
      <c r="AZ811" s="15"/>
      <c r="BA811" s="15"/>
      <c r="BB811" s="15"/>
      <c r="BC811" s="15"/>
      <c r="BD811" s="15"/>
      <c r="BE811" s="15"/>
      <c r="BF811" s="15"/>
      <c r="BG811" s="15"/>
      <c r="BH811" s="15"/>
      <c r="BI811" s="15"/>
      <c r="BJ811" s="15"/>
    </row>
    <row r="812" spans="1:62" ht="12" customHeight="1" x14ac:dyDescent="0.2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5"/>
      <c r="AI812" s="15"/>
      <c r="AJ812" s="15"/>
      <c r="AK812" s="15"/>
      <c r="AL812" s="15"/>
      <c r="AM812" s="15"/>
      <c r="AN812" s="15"/>
      <c r="AO812" s="15"/>
      <c r="AP812" s="15"/>
      <c r="AQ812" s="15"/>
      <c r="AR812" s="15"/>
      <c r="AS812" s="15"/>
      <c r="AT812" s="15"/>
      <c r="AU812" s="15"/>
      <c r="AV812" s="15"/>
      <c r="AW812" s="15"/>
      <c r="AX812" s="15"/>
      <c r="AY812" s="15"/>
      <c r="AZ812" s="15"/>
      <c r="BA812" s="15"/>
      <c r="BB812" s="15"/>
      <c r="BC812" s="15"/>
      <c r="BD812" s="15"/>
      <c r="BE812" s="15"/>
      <c r="BF812" s="15"/>
      <c r="BG812" s="15"/>
      <c r="BH812" s="15"/>
      <c r="BI812" s="15"/>
      <c r="BJ812" s="15"/>
    </row>
    <row r="813" spans="1:62" ht="12" customHeight="1" x14ac:dyDescent="0.2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c r="AG813" s="15"/>
      <c r="AH813" s="15"/>
      <c r="AI813" s="15"/>
      <c r="AJ813" s="15"/>
      <c r="AK813" s="15"/>
      <c r="AL813" s="15"/>
      <c r="AM813" s="15"/>
      <c r="AN813" s="15"/>
      <c r="AO813" s="15"/>
      <c r="AP813" s="15"/>
      <c r="AQ813" s="15"/>
      <c r="AR813" s="15"/>
      <c r="AS813" s="15"/>
      <c r="AT813" s="15"/>
      <c r="AU813" s="15"/>
      <c r="AV813" s="15"/>
      <c r="AW813" s="15"/>
      <c r="AX813" s="15"/>
      <c r="AY813" s="15"/>
      <c r="AZ813" s="15"/>
      <c r="BA813" s="15"/>
      <c r="BB813" s="15"/>
      <c r="BC813" s="15"/>
      <c r="BD813" s="15"/>
      <c r="BE813" s="15"/>
      <c r="BF813" s="15"/>
      <c r="BG813" s="15"/>
      <c r="BH813" s="15"/>
      <c r="BI813" s="15"/>
      <c r="BJ813" s="15"/>
    </row>
    <row r="814" spans="1:62" ht="12" customHeight="1" x14ac:dyDescent="0.2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c r="AH814" s="15"/>
      <c r="AI814" s="15"/>
      <c r="AJ814" s="15"/>
      <c r="AK814" s="15"/>
      <c r="AL814" s="15"/>
      <c r="AM814" s="15"/>
      <c r="AN814" s="15"/>
      <c r="AO814" s="15"/>
      <c r="AP814" s="15"/>
      <c r="AQ814" s="15"/>
      <c r="AR814" s="15"/>
      <c r="AS814" s="15"/>
      <c r="AT814" s="15"/>
      <c r="AU814" s="15"/>
      <c r="AV814" s="15"/>
      <c r="AW814" s="15"/>
      <c r="AX814" s="15"/>
      <c r="AY814" s="15"/>
      <c r="AZ814" s="15"/>
      <c r="BA814" s="15"/>
      <c r="BB814" s="15"/>
      <c r="BC814" s="15"/>
      <c r="BD814" s="15"/>
      <c r="BE814" s="15"/>
      <c r="BF814" s="15"/>
      <c r="BG814" s="15"/>
      <c r="BH814" s="15"/>
      <c r="BI814" s="15"/>
      <c r="BJ814" s="15"/>
    </row>
    <row r="815" spans="1:62" ht="12" customHeight="1" x14ac:dyDescent="0.2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c r="AF815" s="15"/>
      <c r="AG815" s="15"/>
      <c r="AH815" s="15"/>
      <c r="AI815" s="15"/>
      <c r="AJ815" s="15"/>
      <c r="AK815" s="15"/>
      <c r="AL815" s="15"/>
      <c r="AM815" s="15"/>
      <c r="AN815" s="15"/>
      <c r="AO815" s="15"/>
      <c r="AP815" s="15"/>
      <c r="AQ815" s="15"/>
      <c r="AR815" s="15"/>
      <c r="AS815" s="15"/>
      <c r="AT815" s="15"/>
      <c r="AU815" s="15"/>
      <c r="AV815" s="15"/>
      <c r="AW815" s="15"/>
      <c r="AX815" s="15"/>
      <c r="AY815" s="15"/>
      <c r="AZ815" s="15"/>
      <c r="BA815" s="15"/>
      <c r="BB815" s="15"/>
      <c r="BC815" s="15"/>
      <c r="BD815" s="15"/>
      <c r="BE815" s="15"/>
      <c r="BF815" s="15"/>
      <c r="BG815" s="15"/>
      <c r="BH815" s="15"/>
      <c r="BI815" s="15"/>
      <c r="BJ815" s="15"/>
    </row>
    <row r="816" spans="1:62" ht="12" customHeight="1" x14ac:dyDescent="0.2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c r="AH816" s="15"/>
      <c r="AI816" s="15"/>
      <c r="AJ816" s="15"/>
      <c r="AK816" s="15"/>
      <c r="AL816" s="15"/>
      <c r="AM816" s="15"/>
      <c r="AN816" s="15"/>
      <c r="AO816" s="15"/>
      <c r="AP816" s="15"/>
      <c r="AQ816" s="15"/>
      <c r="AR816" s="15"/>
      <c r="AS816" s="15"/>
      <c r="AT816" s="15"/>
      <c r="AU816" s="15"/>
      <c r="AV816" s="15"/>
      <c r="AW816" s="15"/>
      <c r="AX816" s="15"/>
      <c r="AY816" s="15"/>
      <c r="AZ816" s="15"/>
      <c r="BA816" s="15"/>
      <c r="BB816" s="15"/>
      <c r="BC816" s="15"/>
      <c r="BD816" s="15"/>
      <c r="BE816" s="15"/>
      <c r="BF816" s="15"/>
      <c r="BG816" s="15"/>
      <c r="BH816" s="15"/>
      <c r="BI816" s="15"/>
      <c r="BJ816" s="15"/>
    </row>
    <row r="817" spans="1:62" ht="12" customHeight="1" x14ac:dyDescent="0.2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c r="AF817" s="15"/>
      <c r="AG817" s="15"/>
      <c r="AH817" s="15"/>
      <c r="AI817" s="15"/>
      <c r="AJ817" s="15"/>
      <c r="AK817" s="15"/>
      <c r="AL817" s="15"/>
      <c r="AM817" s="15"/>
      <c r="AN817" s="15"/>
      <c r="AO817" s="15"/>
      <c r="AP817" s="15"/>
      <c r="AQ817" s="15"/>
      <c r="AR817" s="15"/>
      <c r="AS817" s="15"/>
      <c r="AT817" s="15"/>
      <c r="AU817" s="15"/>
      <c r="AV817" s="15"/>
      <c r="AW817" s="15"/>
      <c r="AX817" s="15"/>
      <c r="AY817" s="15"/>
      <c r="AZ817" s="15"/>
      <c r="BA817" s="15"/>
      <c r="BB817" s="15"/>
      <c r="BC817" s="15"/>
      <c r="BD817" s="15"/>
      <c r="BE817" s="15"/>
      <c r="BF817" s="15"/>
      <c r="BG817" s="15"/>
      <c r="BH817" s="15"/>
      <c r="BI817" s="15"/>
      <c r="BJ817" s="15"/>
    </row>
    <row r="818" spans="1:62" ht="12" customHeight="1" x14ac:dyDescent="0.2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c r="AH818" s="15"/>
      <c r="AI818" s="15"/>
      <c r="AJ818" s="15"/>
      <c r="AK818" s="15"/>
      <c r="AL818" s="15"/>
      <c r="AM818" s="15"/>
      <c r="AN818" s="15"/>
      <c r="AO818" s="15"/>
      <c r="AP818" s="15"/>
      <c r="AQ818" s="15"/>
      <c r="AR818" s="15"/>
      <c r="AS818" s="15"/>
      <c r="AT818" s="15"/>
      <c r="AU818" s="15"/>
      <c r="AV818" s="15"/>
      <c r="AW818" s="15"/>
      <c r="AX818" s="15"/>
      <c r="AY818" s="15"/>
      <c r="AZ818" s="15"/>
      <c r="BA818" s="15"/>
      <c r="BB818" s="15"/>
      <c r="BC818" s="15"/>
      <c r="BD818" s="15"/>
      <c r="BE818" s="15"/>
      <c r="BF818" s="15"/>
      <c r="BG818" s="15"/>
      <c r="BH818" s="15"/>
      <c r="BI818" s="15"/>
      <c r="BJ818" s="15"/>
    </row>
    <row r="819" spans="1:62" ht="12" customHeight="1" x14ac:dyDescent="0.2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c r="AF819" s="15"/>
      <c r="AG819" s="15"/>
      <c r="AH819" s="15"/>
      <c r="AI819" s="15"/>
      <c r="AJ819" s="15"/>
      <c r="AK819" s="15"/>
      <c r="AL819" s="15"/>
      <c r="AM819" s="15"/>
      <c r="AN819" s="15"/>
      <c r="AO819" s="15"/>
      <c r="AP819" s="15"/>
      <c r="AQ819" s="15"/>
      <c r="AR819" s="15"/>
      <c r="AS819" s="15"/>
      <c r="AT819" s="15"/>
      <c r="AU819" s="15"/>
      <c r="AV819" s="15"/>
      <c r="AW819" s="15"/>
      <c r="AX819" s="15"/>
      <c r="AY819" s="15"/>
      <c r="AZ819" s="15"/>
      <c r="BA819" s="15"/>
      <c r="BB819" s="15"/>
      <c r="BC819" s="15"/>
      <c r="BD819" s="15"/>
      <c r="BE819" s="15"/>
      <c r="BF819" s="15"/>
      <c r="BG819" s="15"/>
      <c r="BH819" s="15"/>
      <c r="BI819" s="15"/>
      <c r="BJ819" s="15"/>
    </row>
    <row r="820" spans="1:62" ht="12" customHeight="1" x14ac:dyDescent="0.2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c r="AH820" s="15"/>
      <c r="AI820" s="15"/>
      <c r="AJ820" s="15"/>
      <c r="AK820" s="15"/>
      <c r="AL820" s="15"/>
      <c r="AM820" s="15"/>
      <c r="AN820" s="15"/>
      <c r="AO820" s="15"/>
      <c r="AP820" s="15"/>
      <c r="AQ820" s="15"/>
      <c r="AR820" s="15"/>
      <c r="AS820" s="15"/>
      <c r="AT820" s="15"/>
      <c r="AU820" s="15"/>
      <c r="AV820" s="15"/>
      <c r="AW820" s="15"/>
      <c r="AX820" s="15"/>
      <c r="AY820" s="15"/>
      <c r="AZ820" s="15"/>
      <c r="BA820" s="15"/>
      <c r="BB820" s="15"/>
      <c r="BC820" s="15"/>
      <c r="BD820" s="15"/>
      <c r="BE820" s="15"/>
      <c r="BF820" s="15"/>
      <c r="BG820" s="15"/>
      <c r="BH820" s="15"/>
      <c r="BI820" s="15"/>
      <c r="BJ820" s="15"/>
    </row>
    <row r="821" spans="1:62" ht="12" customHeight="1" x14ac:dyDescent="0.2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c r="AF821" s="15"/>
      <c r="AG821" s="15"/>
      <c r="AH821" s="15"/>
      <c r="AI821" s="15"/>
      <c r="AJ821" s="15"/>
      <c r="AK821" s="15"/>
      <c r="AL821" s="15"/>
      <c r="AM821" s="15"/>
      <c r="AN821" s="15"/>
      <c r="AO821" s="15"/>
      <c r="AP821" s="15"/>
      <c r="AQ821" s="15"/>
      <c r="AR821" s="15"/>
      <c r="AS821" s="15"/>
      <c r="AT821" s="15"/>
      <c r="AU821" s="15"/>
      <c r="AV821" s="15"/>
      <c r="AW821" s="15"/>
      <c r="AX821" s="15"/>
      <c r="AY821" s="15"/>
      <c r="AZ821" s="15"/>
      <c r="BA821" s="15"/>
      <c r="BB821" s="15"/>
      <c r="BC821" s="15"/>
      <c r="BD821" s="15"/>
      <c r="BE821" s="15"/>
      <c r="BF821" s="15"/>
      <c r="BG821" s="15"/>
      <c r="BH821" s="15"/>
      <c r="BI821" s="15"/>
      <c r="BJ821" s="15"/>
    </row>
    <row r="822" spans="1:62" ht="12" customHeight="1" x14ac:dyDescent="0.2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c r="AH822" s="15"/>
      <c r="AI822" s="15"/>
      <c r="AJ822" s="15"/>
      <c r="AK822" s="15"/>
      <c r="AL822" s="15"/>
      <c r="AM822" s="15"/>
      <c r="AN822" s="15"/>
      <c r="AO822" s="15"/>
      <c r="AP822" s="15"/>
      <c r="AQ822" s="15"/>
      <c r="AR822" s="15"/>
      <c r="AS822" s="15"/>
      <c r="AT822" s="15"/>
      <c r="AU822" s="15"/>
      <c r="AV822" s="15"/>
      <c r="AW822" s="15"/>
      <c r="AX822" s="15"/>
      <c r="AY822" s="15"/>
      <c r="AZ822" s="15"/>
      <c r="BA822" s="15"/>
      <c r="BB822" s="15"/>
      <c r="BC822" s="15"/>
      <c r="BD822" s="15"/>
      <c r="BE822" s="15"/>
      <c r="BF822" s="15"/>
      <c r="BG822" s="15"/>
      <c r="BH822" s="15"/>
      <c r="BI822" s="15"/>
      <c r="BJ822" s="15"/>
    </row>
    <row r="823" spans="1:62" ht="12" customHeight="1" x14ac:dyDescent="0.2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c r="AF823" s="15"/>
      <c r="AG823" s="15"/>
      <c r="AH823" s="15"/>
      <c r="AI823" s="15"/>
      <c r="AJ823" s="15"/>
      <c r="AK823" s="15"/>
      <c r="AL823" s="15"/>
      <c r="AM823" s="15"/>
      <c r="AN823" s="15"/>
      <c r="AO823" s="15"/>
      <c r="AP823" s="15"/>
      <c r="AQ823" s="15"/>
      <c r="AR823" s="15"/>
      <c r="AS823" s="15"/>
      <c r="AT823" s="15"/>
      <c r="AU823" s="15"/>
      <c r="AV823" s="15"/>
      <c r="AW823" s="15"/>
      <c r="AX823" s="15"/>
      <c r="AY823" s="15"/>
      <c r="AZ823" s="15"/>
      <c r="BA823" s="15"/>
      <c r="BB823" s="15"/>
      <c r="BC823" s="15"/>
      <c r="BD823" s="15"/>
      <c r="BE823" s="15"/>
      <c r="BF823" s="15"/>
      <c r="BG823" s="15"/>
      <c r="BH823" s="15"/>
      <c r="BI823" s="15"/>
      <c r="BJ823" s="15"/>
    </row>
    <row r="824" spans="1:62" ht="12" customHeight="1" x14ac:dyDescent="0.2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c r="AH824" s="15"/>
      <c r="AI824" s="15"/>
      <c r="AJ824" s="15"/>
      <c r="AK824" s="15"/>
      <c r="AL824" s="15"/>
      <c r="AM824" s="15"/>
      <c r="AN824" s="15"/>
      <c r="AO824" s="15"/>
      <c r="AP824" s="15"/>
      <c r="AQ824" s="15"/>
      <c r="AR824" s="15"/>
      <c r="AS824" s="15"/>
      <c r="AT824" s="15"/>
      <c r="AU824" s="15"/>
      <c r="AV824" s="15"/>
      <c r="AW824" s="15"/>
      <c r="AX824" s="15"/>
      <c r="AY824" s="15"/>
      <c r="AZ824" s="15"/>
      <c r="BA824" s="15"/>
      <c r="BB824" s="15"/>
      <c r="BC824" s="15"/>
      <c r="BD824" s="15"/>
      <c r="BE824" s="15"/>
      <c r="BF824" s="15"/>
      <c r="BG824" s="15"/>
      <c r="BH824" s="15"/>
      <c r="BI824" s="15"/>
      <c r="BJ824" s="15"/>
    </row>
    <row r="825" spans="1:62" ht="12" customHeight="1" x14ac:dyDescent="0.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c r="AF825" s="15"/>
      <c r="AG825" s="15"/>
      <c r="AH825" s="15"/>
      <c r="AI825" s="15"/>
      <c r="AJ825" s="15"/>
      <c r="AK825" s="15"/>
      <c r="AL825" s="15"/>
      <c r="AM825" s="15"/>
      <c r="AN825" s="15"/>
      <c r="AO825" s="15"/>
      <c r="AP825" s="15"/>
      <c r="AQ825" s="15"/>
      <c r="AR825" s="15"/>
      <c r="AS825" s="15"/>
      <c r="AT825" s="15"/>
      <c r="AU825" s="15"/>
      <c r="AV825" s="15"/>
      <c r="AW825" s="15"/>
      <c r="AX825" s="15"/>
      <c r="AY825" s="15"/>
      <c r="AZ825" s="15"/>
      <c r="BA825" s="15"/>
      <c r="BB825" s="15"/>
      <c r="BC825" s="15"/>
      <c r="BD825" s="15"/>
      <c r="BE825" s="15"/>
      <c r="BF825" s="15"/>
      <c r="BG825" s="15"/>
      <c r="BH825" s="15"/>
      <c r="BI825" s="15"/>
      <c r="BJ825" s="15"/>
    </row>
    <row r="826" spans="1:62" ht="12" customHeight="1" x14ac:dyDescent="0.2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c r="AH826" s="15"/>
      <c r="AI826" s="15"/>
      <c r="AJ826" s="15"/>
      <c r="AK826" s="15"/>
      <c r="AL826" s="15"/>
      <c r="AM826" s="15"/>
      <c r="AN826" s="15"/>
      <c r="AO826" s="15"/>
      <c r="AP826" s="15"/>
      <c r="AQ826" s="15"/>
      <c r="AR826" s="15"/>
      <c r="AS826" s="15"/>
      <c r="AT826" s="15"/>
      <c r="AU826" s="15"/>
      <c r="AV826" s="15"/>
      <c r="AW826" s="15"/>
      <c r="AX826" s="15"/>
      <c r="AY826" s="15"/>
      <c r="AZ826" s="15"/>
      <c r="BA826" s="15"/>
      <c r="BB826" s="15"/>
      <c r="BC826" s="15"/>
      <c r="BD826" s="15"/>
      <c r="BE826" s="15"/>
      <c r="BF826" s="15"/>
      <c r="BG826" s="15"/>
      <c r="BH826" s="15"/>
      <c r="BI826" s="15"/>
      <c r="BJ826" s="15"/>
    </row>
    <row r="827" spans="1:62" ht="12" customHeight="1" x14ac:dyDescent="0.2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c r="AF827" s="15"/>
      <c r="AG827" s="15"/>
      <c r="AH827" s="15"/>
      <c r="AI827" s="15"/>
      <c r="AJ827" s="15"/>
      <c r="AK827" s="15"/>
      <c r="AL827" s="15"/>
      <c r="AM827" s="15"/>
      <c r="AN827" s="15"/>
      <c r="AO827" s="15"/>
      <c r="AP827" s="15"/>
      <c r="AQ827" s="15"/>
      <c r="AR827" s="15"/>
      <c r="AS827" s="15"/>
      <c r="AT827" s="15"/>
      <c r="AU827" s="15"/>
      <c r="AV827" s="15"/>
      <c r="AW827" s="15"/>
      <c r="AX827" s="15"/>
      <c r="AY827" s="15"/>
      <c r="AZ827" s="15"/>
      <c r="BA827" s="15"/>
      <c r="BB827" s="15"/>
      <c r="BC827" s="15"/>
      <c r="BD827" s="15"/>
      <c r="BE827" s="15"/>
      <c r="BF827" s="15"/>
      <c r="BG827" s="15"/>
      <c r="BH827" s="15"/>
      <c r="BI827" s="15"/>
      <c r="BJ827" s="15"/>
    </row>
    <row r="828" spans="1:62" ht="12" customHeight="1" x14ac:dyDescent="0.2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c r="AH828" s="15"/>
      <c r="AI828" s="15"/>
      <c r="AJ828" s="15"/>
      <c r="AK828" s="15"/>
      <c r="AL828" s="15"/>
      <c r="AM828" s="15"/>
      <c r="AN828" s="15"/>
      <c r="AO828" s="15"/>
      <c r="AP828" s="15"/>
      <c r="AQ828" s="15"/>
      <c r="AR828" s="15"/>
      <c r="AS828" s="15"/>
      <c r="AT828" s="15"/>
      <c r="AU828" s="15"/>
      <c r="AV828" s="15"/>
      <c r="AW828" s="15"/>
      <c r="AX828" s="15"/>
      <c r="AY828" s="15"/>
      <c r="AZ828" s="15"/>
      <c r="BA828" s="15"/>
      <c r="BB828" s="15"/>
      <c r="BC828" s="15"/>
      <c r="BD828" s="15"/>
      <c r="BE828" s="15"/>
      <c r="BF828" s="15"/>
      <c r="BG828" s="15"/>
      <c r="BH828" s="15"/>
      <c r="BI828" s="15"/>
      <c r="BJ828" s="15"/>
    </row>
    <row r="829" spans="1:62" ht="12" customHeight="1" x14ac:dyDescent="0.2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c r="AF829" s="15"/>
      <c r="AG829" s="15"/>
      <c r="AH829" s="15"/>
      <c r="AI829" s="15"/>
      <c r="AJ829" s="15"/>
      <c r="AK829" s="15"/>
      <c r="AL829" s="15"/>
      <c r="AM829" s="15"/>
      <c r="AN829" s="15"/>
      <c r="AO829" s="15"/>
      <c r="AP829" s="15"/>
      <c r="AQ829" s="15"/>
      <c r="AR829" s="15"/>
      <c r="AS829" s="15"/>
      <c r="AT829" s="15"/>
      <c r="AU829" s="15"/>
      <c r="AV829" s="15"/>
      <c r="AW829" s="15"/>
      <c r="AX829" s="15"/>
      <c r="AY829" s="15"/>
      <c r="AZ829" s="15"/>
      <c r="BA829" s="15"/>
      <c r="BB829" s="15"/>
      <c r="BC829" s="15"/>
      <c r="BD829" s="15"/>
      <c r="BE829" s="15"/>
      <c r="BF829" s="15"/>
      <c r="BG829" s="15"/>
      <c r="BH829" s="15"/>
      <c r="BI829" s="15"/>
      <c r="BJ829" s="15"/>
    </row>
    <row r="830" spans="1:62" ht="12" customHeight="1" x14ac:dyDescent="0.2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c r="AH830" s="15"/>
      <c r="AI830" s="15"/>
      <c r="AJ830" s="15"/>
      <c r="AK830" s="15"/>
      <c r="AL830" s="15"/>
      <c r="AM830" s="15"/>
      <c r="AN830" s="15"/>
      <c r="AO830" s="15"/>
      <c r="AP830" s="15"/>
      <c r="AQ830" s="15"/>
      <c r="AR830" s="15"/>
      <c r="AS830" s="15"/>
      <c r="AT830" s="15"/>
      <c r="AU830" s="15"/>
      <c r="AV830" s="15"/>
      <c r="AW830" s="15"/>
      <c r="AX830" s="15"/>
      <c r="AY830" s="15"/>
      <c r="AZ830" s="15"/>
      <c r="BA830" s="15"/>
      <c r="BB830" s="15"/>
      <c r="BC830" s="15"/>
      <c r="BD830" s="15"/>
      <c r="BE830" s="15"/>
      <c r="BF830" s="15"/>
      <c r="BG830" s="15"/>
      <c r="BH830" s="15"/>
      <c r="BI830" s="15"/>
      <c r="BJ830" s="15"/>
    </row>
    <row r="831" spans="1:62" ht="12" customHeight="1" x14ac:dyDescent="0.2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c r="AG831" s="15"/>
      <c r="AH831" s="15"/>
      <c r="AI831" s="15"/>
      <c r="AJ831" s="15"/>
      <c r="AK831" s="15"/>
      <c r="AL831" s="15"/>
      <c r="AM831" s="15"/>
      <c r="AN831" s="15"/>
      <c r="AO831" s="15"/>
      <c r="AP831" s="15"/>
      <c r="AQ831" s="15"/>
      <c r="AR831" s="15"/>
      <c r="AS831" s="15"/>
      <c r="AT831" s="15"/>
      <c r="AU831" s="15"/>
      <c r="AV831" s="15"/>
      <c r="AW831" s="15"/>
      <c r="AX831" s="15"/>
      <c r="AY831" s="15"/>
      <c r="AZ831" s="15"/>
      <c r="BA831" s="15"/>
      <c r="BB831" s="15"/>
      <c r="BC831" s="15"/>
      <c r="BD831" s="15"/>
      <c r="BE831" s="15"/>
      <c r="BF831" s="15"/>
      <c r="BG831" s="15"/>
      <c r="BH831" s="15"/>
      <c r="BI831" s="15"/>
      <c r="BJ831" s="15"/>
    </row>
    <row r="832" spans="1:62" ht="12" customHeight="1" x14ac:dyDescent="0.2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c r="AH832" s="15"/>
      <c r="AI832" s="15"/>
      <c r="AJ832" s="15"/>
      <c r="AK832" s="15"/>
      <c r="AL832" s="15"/>
      <c r="AM832" s="15"/>
      <c r="AN832" s="15"/>
      <c r="AO832" s="15"/>
      <c r="AP832" s="15"/>
      <c r="AQ832" s="15"/>
      <c r="AR832" s="15"/>
      <c r="AS832" s="15"/>
      <c r="AT832" s="15"/>
      <c r="AU832" s="15"/>
      <c r="AV832" s="15"/>
      <c r="AW832" s="15"/>
      <c r="AX832" s="15"/>
      <c r="AY832" s="15"/>
      <c r="AZ832" s="15"/>
      <c r="BA832" s="15"/>
      <c r="BB832" s="15"/>
      <c r="BC832" s="15"/>
      <c r="BD832" s="15"/>
      <c r="BE832" s="15"/>
      <c r="BF832" s="15"/>
      <c r="BG832" s="15"/>
      <c r="BH832" s="15"/>
      <c r="BI832" s="15"/>
      <c r="BJ832" s="15"/>
    </row>
    <row r="833" spans="1:62" ht="12" customHeight="1" x14ac:dyDescent="0.2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c r="AF833" s="15"/>
      <c r="AG833" s="15"/>
      <c r="AH833" s="15"/>
      <c r="AI833" s="15"/>
      <c r="AJ833" s="15"/>
      <c r="AK833" s="15"/>
      <c r="AL833" s="15"/>
      <c r="AM833" s="15"/>
      <c r="AN833" s="15"/>
      <c r="AO833" s="15"/>
      <c r="AP833" s="15"/>
      <c r="AQ833" s="15"/>
      <c r="AR833" s="15"/>
      <c r="AS833" s="15"/>
      <c r="AT833" s="15"/>
      <c r="AU833" s="15"/>
      <c r="AV833" s="15"/>
      <c r="AW833" s="15"/>
      <c r="AX833" s="15"/>
      <c r="AY833" s="15"/>
      <c r="AZ833" s="15"/>
      <c r="BA833" s="15"/>
      <c r="BB833" s="15"/>
      <c r="BC833" s="15"/>
      <c r="BD833" s="15"/>
      <c r="BE833" s="15"/>
      <c r="BF833" s="15"/>
      <c r="BG833" s="15"/>
      <c r="BH833" s="15"/>
      <c r="BI833" s="15"/>
      <c r="BJ833" s="15"/>
    </row>
    <row r="834" spans="1:62" ht="12" customHeight="1" x14ac:dyDescent="0.2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c r="AH834" s="15"/>
      <c r="AI834" s="15"/>
      <c r="AJ834" s="15"/>
      <c r="AK834" s="15"/>
      <c r="AL834" s="15"/>
      <c r="AM834" s="15"/>
      <c r="AN834" s="15"/>
      <c r="AO834" s="15"/>
      <c r="AP834" s="15"/>
      <c r="AQ834" s="15"/>
      <c r="AR834" s="15"/>
      <c r="AS834" s="15"/>
      <c r="AT834" s="15"/>
      <c r="AU834" s="15"/>
      <c r="AV834" s="15"/>
      <c r="AW834" s="15"/>
      <c r="AX834" s="15"/>
      <c r="AY834" s="15"/>
      <c r="AZ834" s="15"/>
      <c r="BA834" s="15"/>
      <c r="BB834" s="15"/>
      <c r="BC834" s="15"/>
      <c r="BD834" s="15"/>
      <c r="BE834" s="15"/>
      <c r="BF834" s="15"/>
      <c r="BG834" s="15"/>
      <c r="BH834" s="15"/>
      <c r="BI834" s="15"/>
      <c r="BJ834" s="15"/>
    </row>
    <row r="835" spans="1:62" ht="12" customHeight="1" x14ac:dyDescent="0.2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c r="AF835" s="15"/>
      <c r="AG835" s="15"/>
      <c r="AH835" s="15"/>
      <c r="AI835" s="15"/>
      <c r="AJ835" s="15"/>
      <c r="AK835" s="15"/>
      <c r="AL835" s="15"/>
      <c r="AM835" s="15"/>
      <c r="AN835" s="15"/>
      <c r="AO835" s="15"/>
      <c r="AP835" s="15"/>
      <c r="AQ835" s="15"/>
      <c r="AR835" s="15"/>
      <c r="AS835" s="15"/>
      <c r="AT835" s="15"/>
      <c r="AU835" s="15"/>
      <c r="AV835" s="15"/>
      <c r="AW835" s="15"/>
      <c r="AX835" s="15"/>
      <c r="AY835" s="15"/>
      <c r="AZ835" s="15"/>
      <c r="BA835" s="15"/>
      <c r="BB835" s="15"/>
      <c r="BC835" s="15"/>
      <c r="BD835" s="15"/>
      <c r="BE835" s="15"/>
      <c r="BF835" s="15"/>
      <c r="BG835" s="15"/>
      <c r="BH835" s="15"/>
      <c r="BI835" s="15"/>
      <c r="BJ835" s="15"/>
    </row>
    <row r="836" spans="1:62" ht="12" customHeight="1" x14ac:dyDescent="0.2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c r="AH836" s="15"/>
      <c r="AI836" s="15"/>
      <c r="AJ836" s="15"/>
      <c r="AK836" s="15"/>
      <c r="AL836" s="15"/>
      <c r="AM836" s="15"/>
      <c r="AN836" s="15"/>
      <c r="AO836" s="15"/>
      <c r="AP836" s="15"/>
      <c r="AQ836" s="15"/>
      <c r="AR836" s="15"/>
      <c r="AS836" s="15"/>
      <c r="AT836" s="15"/>
      <c r="AU836" s="15"/>
      <c r="AV836" s="15"/>
      <c r="AW836" s="15"/>
      <c r="AX836" s="15"/>
      <c r="AY836" s="15"/>
      <c r="AZ836" s="15"/>
      <c r="BA836" s="15"/>
      <c r="BB836" s="15"/>
      <c r="BC836" s="15"/>
      <c r="BD836" s="15"/>
      <c r="BE836" s="15"/>
      <c r="BF836" s="15"/>
      <c r="BG836" s="15"/>
      <c r="BH836" s="15"/>
      <c r="BI836" s="15"/>
      <c r="BJ836" s="15"/>
    </row>
    <row r="837" spans="1:62" ht="12" customHeight="1" x14ac:dyDescent="0.2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c r="AF837" s="15"/>
      <c r="AG837" s="15"/>
      <c r="AH837" s="15"/>
      <c r="AI837" s="15"/>
      <c r="AJ837" s="15"/>
      <c r="AK837" s="15"/>
      <c r="AL837" s="15"/>
      <c r="AM837" s="15"/>
      <c r="AN837" s="15"/>
      <c r="AO837" s="15"/>
      <c r="AP837" s="15"/>
      <c r="AQ837" s="15"/>
      <c r="AR837" s="15"/>
      <c r="AS837" s="15"/>
      <c r="AT837" s="15"/>
      <c r="AU837" s="15"/>
      <c r="AV837" s="15"/>
      <c r="AW837" s="15"/>
      <c r="AX837" s="15"/>
      <c r="AY837" s="15"/>
      <c r="AZ837" s="15"/>
      <c r="BA837" s="15"/>
      <c r="BB837" s="15"/>
      <c r="BC837" s="15"/>
      <c r="BD837" s="15"/>
      <c r="BE837" s="15"/>
      <c r="BF837" s="15"/>
      <c r="BG837" s="15"/>
      <c r="BH837" s="15"/>
      <c r="BI837" s="15"/>
      <c r="BJ837" s="15"/>
    </row>
    <row r="838" spans="1:62" ht="12" customHeight="1" x14ac:dyDescent="0.2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c r="AH838" s="15"/>
      <c r="AI838" s="15"/>
      <c r="AJ838" s="15"/>
      <c r="AK838" s="15"/>
      <c r="AL838" s="15"/>
      <c r="AM838" s="15"/>
      <c r="AN838" s="15"/>
      <c r="AO838" s="15"/>
      <c r="AP838" s="15"/>
      <c r="AQ838" s="15"/>
      <c r="AR838" s="15"/>
      <c r="AS838" s="15"/>
      <c r="AT838" s="15"/>
      <c r="AU838" s="15"/>
      <c r="AV838" s="15"/>
      <c r="AW838" s="15"/>
      <c r="AX838" s="15"/>
      <c r="AY838" s="15"/>
      <c r="AZ838" s="15"/>
      <c r="BA838" s="15"/>
      <c r="BB838" s="15"/>
      <c r="BC838" s="15"/>
      <c r="BD838" s="15"/>
      <c r="BE838" s="15"/>
      <c r="BF838" s="15"/>
      <c r="BG838" s="15"/>
      <c r="BH838" s="15"/>
      <c r="BI838" s="15"/>
      <c r="BJ838" s="15"/>
    </row>
    <row r="839" spans="1:62" ht="12" customHeight="1" x14ac:dyDescent="0.2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c r="AF839" s="15"/>
      <c r="AG839" s="15"/>
      <c r="AH839" s="15"/>
      <c r="AI839" s="15"/>
      <c r="AJ839" s="15"/>
      <c r="AK839" s="15"/>
      <c r="AL839" s="15"/>
      <c r="AM839" s="15"/>
      <c r="AN839" s="15"/>
      <c r="AO839" s="15"/>
      <c r="AP839" s="15"/>
      <c r="AQ839" s="15"/>
      <c r="AR839" s="15"/>
      <c r="AS839" s="15"/>
      <c r="AT839" s="15"/>
      <c r="AU839" s="15"/>
      <c r="AV839" s="15"/>
      <c r="AW839" s="15"/>
      <c r="AX839" s="15"/>
      <c r="AY839" s="15"/>
      <c r="AZ839" s="15"/>
      <c r="BA839" s="15"/>
      <c r="BB839" s="15"/>
      <c r="BC839" s="15"/>
      <c r="BD839" s="15"/>
      <c r="BE839" s="15"/>
      <c r="BF839" s="15"/>
      <c r="BG839" s="15"/>
      <c r="BH839" s="15"/>
      <c r="BI839" s="15"/>
      <c r="BJ839" s="15"/>
    </row>
    <row r="840" spans="1:62" ht="12" customHeight="1" x14ac:dyDescent="0.2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c r="AH840" s="15"/>
      <c r="AI840" s="15"/>
      <c r="AJ840" s="15"/>
      <c r="AK840" s="15"/>
      <c r="AL840" s="15"/>
      <c r="AM840" s="15"/>
      <c r="AN840" s="15"/>
      <c r="AO840" s="15"/>
      <c r="AP840" s="15"/>
      <c r="AQ840" s="15"/>
      <c r="AR840" s="15"/>
      <c r="AS840" s="15"/>
      <c r="AT840" s="15"/>
      <c r="AU840" s="15"/>
      <c r="AV840" s="15"/>
      <c r="AW840" s="15"/>
      <c r="AX840" s="15"/>
      <c r="AY840" s="15"/>
      <c r="AZ840" s="15"/>
      <c r="BA840" s="15"/>
      <c r="BB840" s="15"/>
      <c r="BC840" s="15"/>
      <c r="BD840" s="15"/>
      <c r="BE840" s="15"/>
      <c r="BF840" s="15"/>
      <c r="BG840" s="15"/>
      <c r="BH840" s="15"/>
      <c r="BI840" s="15"/>
      <c r="BJ840" s="15"/>
    </row>
    <row r="841" spans="1:62" ht="12" customHeight="1" x14ac:dyDescent="0.2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c r="AF841" s="15"/>
      <c r="AG841" s="15"/>
      <c r="AH841" s="15"/>
      <c r="AI841" s="15"/>
      <c r="AJ841" s="15"/>
      <c r="AK841" s="15"/>
      <c r="AL841" s="15"/>
      <c r="AM841" s="15"/>
      <c r="AN841" s="15"/>
      <c r="AO841" s="15"/>
      <c r="AP841" s="15"/>
      <c r="AQ841" s="15"/>
      <c r="AR841" s="15"/>
      <c r="AS841" s="15"/>
      <c r="AT841" s="15"/>
      <c r="AU841" s="15"/>
      <c r="AV841" s="15"/>
      <c r="AW841" s="15"/>
      <c r="AX841" s="15"/>
      <c r="AY841" s="15"/>
      <c r="AZ841" s="15"/>
      <c r="BA841" s="15"/>
      <c r="BB841" s="15"/>
      <c r="BC841" s="15"/>
      <c r="BD841" s="15"/>
      <c r="BE841" s="15"/>
      <c r="BF841" s="15"/>
      <c r="BG841" s="15"/>
      <c r="BH841" s="15"/>
      <c r="BI841" s="15"/>
      <c r="BJ841" s="15"/>
    </row>
    <row r="842" spans="1:62" ht="12" customHeight="1" x14ac:dyDescent="0.2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c r="AH842" s="15"/>
      <c r="AI842" s="15"/>
      <c r="AJ842" s="15"/>
      <c r="AK842" s="15"/>
      <c r="AL842" s="15"/>
      <c r="AM842" s="15"/>
      <c r="AN842" s="15"/>
      <c r="AO842" s="15"/>
      <c r="AP842" s="15"/>
      <c r="AQ842" s="15"/>
      <c r="AR842" s="15"/>
      <c r="AS842" s="15"/>
      <c r="AT842" s="15"/>
      <c r="AU842" s="15"/>
      <c r="AV842" s="15"/>
      <c r="AW842" s="15"/>
      <c r="AX842" s="15"/>
      <c r="AY842" s="15"/>
      <c r="AZ842" s="15"/>
      <c r="BA842" s="15"/>
      <c r="BB842" s="15"/>
      <c r="BC842" s="15"/>
      <c r="BD842" s="15"/>
      <c r="BE842" s="15"/>
      <c r="BF842" s="15"/>
      <c r="BG842" s="15"/>
      <c r="BH842" s="15"/>
      <c r="BI842" s="15"/>
      <c r="BJ842" s="15"/>
    </row>
    <row r="843" spans="1:62" ht="12" customHeight="1" x14ac:dyDescent="0.2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c r="AF843" s="15"/>
      <c r="AG843" s="15"/>
      <c r="AH843" s="15"/>
      <c r="AI843" s="15"/>
      <c r="AJ843" s="15"/>
      <c r="AK843" s="15"/>
      <c r="AL843" s="15"/>
      <c r="AM843" s="15"/>
      <c r="AN843" s="15"/>
      <c r="AO843" s="15"/>
      <c r="AP843" s="15"/>
      <c r="AQ843" s="15"/>
      <c r="AR843" s="15"/>
      <c r="AS843" s="15"/>
      <c r="AT843" s="15"/>
      <c r="AU843" s="15"/>
      <c r="AV843" s="15"/>
      <c r="AW843" s="15"/>
      <c r="AX843" s="15"/>
      <c r="AY843" s="15"/>
      <c r="AZ843" s="15"/>
      <c r="BA843" s="15"/>
      <c r="BB843" s="15"/>
      <c r="BC843" s="15"/>
      <c r="BD843" s="15"/>
      <c r="BE843" s="15"/>
      <c r="BF843" s="15"/>
      <c r="BG843" s="15"/>
      <c r="BH843" s="15"/>
      <c r="BI843" s="15"/>
      <c r="BJ843" s="15"/>
    </row>
    <row r="844" spans="1:62" ht="12" customHeight="1" x14ac:dyDescent="0.2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c r="AH844" s="15"/>
      <c r="AI844" s="15"/>
      <c r="AJ844" s="15"/>
      <c r="AK844" s="15"/>
      <c r="AL844" s="15"/>
      <c r="AM844" s="15"/>
      <c r="AN844" s="15"/>
      <c r="AO844" s="15"/>
      <c r="AP844" s="15"/>
      <c r="AQ844" s="15"/>
      <c r="AR844" s="15"/>
      <c r="AS844" s="15"/>
      <c r="AT844" s="15"/>
      <c r="AU844" s="15"/>
      <c r="AV844" s="15"/>
      <c r="AW844" s="15"/>
      <c r="AX844" s="15"/>
      <c r="AY844" s="15"/>
      <c r="AZ844" s="15"/>
      <c r="BA844" s="15"/>
      <c r="BB844" s="15"/>
      <c r="BC844" s="15"/>
      <c r="BD844" s="15"/>
      <c r="BE844" s="15"/>
      <c r="BF844" s="15"/>
      <c r="BG844" s="15"/>
      <c r="BH844" s="15"/>
      <c r="BI844" s="15"/>
      <c r="BJ844" s="15"/>
    </row>
    <row r="845" spans="1:62" ht="12" customHeight="1" x14ac:dyDescent="0.2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c r="AF845" s="15"/>
      <c r="AG845" s="15"/>
      <c r="AH845" s="15"/>
      <c r="AI845" s="15"/>
      <c r="AJ845" s="15"/>
      <c r="AK845" s="15"/>
      <c r="AL845" s="15"/>
      <c r="AM845" s="15"/>
      <c r="AN845" s="15"/>
      <c r="AO845" s="15"/>
      <c r="AP845" s="15"/>
      <c r="AQ845" s="15"/>
      <c r="AR845" s="15"/>
      <c r="AS845" s="15"/>
      <c r="AT845" s="15"/>
      <c r="AU845" s="15"/>
      <c r="AV845" s="15"/>
      <c r="AW845" s="15"/>
      <c r="AX845" s="15"/>
      <c r="AY845" s="15"/>
      <c r="AZ845" s="15"/>
      <c r="BA845" s="15"/>
      <c r="BB845" s="15"/>
      <c r="BC845" s="15"/>
      <c r="BD845" s="15"/>
      <c r="BE845" s="15"/>
      <c r="BF845" s="15"/>
      <c r="BG845" s="15"/>
      <c r="BH845" s="15"/>
      <c r="BI845" s="15"/>
      <c r="BJ845" s="15"/>
    </row>
    <row r="846" spans="1:62" ht="12" customHeight="1" x14ac:dyDescent="0.2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c r="AH846" s="15"/>
      <c r="AI846" s="15"/>
      <c r="AJ846" s="15"/>
      <c r="AK846" s="15"/>
      <c r="AL846" s="15"/>
      <c r="AM846" s="15"/>
      <c r="AN846" s="15"/>
      <c r="AO846" s="15"/>
      <c r="AP846" s="15"/>
      <c r="AQ846" s="15"/>
      <c r="AR846" s="15"/>
      <c r="AS846" s="15"/>
      <c r="AT846" s="15"/>
      <c r="AU846" s="15"/>
      <c r="AV846" s="15"/>
      <c r="AW846" s="15"/>
      <c r="AX846" s="15"/>
      <c r="AY846" s="15"/>
      <c r="AZ846" s="15"/>
      <c r="BA846" s="15"/>
      <c r="BB846" s="15"/>
      <c r="BC846" s="15"/>
      <c r="BD846" s="15"/>
      <c r="BE846" s="15"/>
      <c r="BF846" s="15"/>
      <c r="BG846" s="15"/>
      <c r="BH846" s="15"/>
      <c r="BI846" s="15"/>
      <c r="BJ846" s="15"/>
    </row>
    <row r="847" spans="1:62" ht="12" customHeight="1" x14ac:dyDescent="0.2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c r="AF847" s="15"/>
      <c r="AG847" s="15"/>
      <c r="AH847" s="15"/>
      <c r="AI847" s="15"/>
      <c r="AJ847" s="15"/>
      <c r="AK847" s="15"/>
      <c r="AL847" s="15"/>
      <c r="AM847" s="15"/>
      <c r="AN847" s="15"/>
      <c r="AO847" s="15"/>
      <c r="AP847" s="15"/>
      <c r="AQ847" s="15"/>
      <c r="AR847" s="15"/>
      <c r="AS847" s="15"/>
      <c r="AT847" s="15"/>
      <c r="AU847" s="15"/>
      <c r="AV847" s="15"/>
      <c r="AW847" s="15"/>
      <c r="AX847" s="15"/>
      <c r="AY847" s="15"/>
      <c r="AZ847" s="15"/>
      <c r="BA847" s="15"/>
      <c r="BB847" s="15"/>
      <c r="BC847" s="15"/>
      <c r="BD847" s="15"/>
      <c r="BE847" s="15"/>
      <c r="BF847" s="15"/>
      <c r="BG847" s="15"/>
      <c r="BH847" s="15"/>
      <c r="BI847" s="15"/>
      <c r="BJ847" s="15"/>
    </row>
    <row r="848" spans="1:62" ht="12" customHeight="1" x14ac:dyDescent="0.2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c r="AH848" s="15"/>
      <c r="AI848" s="15"/>
      <c r="AJ848" s="15"/>
      <c r="AK848" s="15"/>
      <c r="AL848" s="15"/>
      <c r="AM848" s="15"/>
      <c r="AN848" s="15"/>
      <c r="AO848" s="15"/>
      <c r="AP848" s="15"/>
      <c r="AQ848" s="15"/>
      <c r="AR848" s="15"/>
      <c r="AS848" s="15"/>
      <c r="AT848" s="15"/>
      <c r="AU848" s="15"/>
      <c r="AV848" s="15"/>
      <c r="AW848" s="15"/>
      <c r="AX848" s="15"/>
      <c r="AY848" s="15"/>
      <c r="AZ848" s="15"/>
      <c r="BA848" s="15"/>
      <c r="BB848" s="15"/>
      <c r="BC848" s="15"/>
      <c r="BD848" s="15"/>
      <c r="BE848" s="15"/>
      <c r="BF848" s="15"/>
      <c r="BG848" s="15"/>
      <c r="BH848" s="15"/>
      <c r="BI848" s="15"/>
      <c r="BJ848" s="15"/>
    </row>
    <row r="849" spans="1:62" ht="12" customHeight="1" x14ac:dyDescent="0.2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c r="AF849" s="15"/>
      <c r="AG849" s="15"/>
      <c r="AH849" s="15"/>
      <c r="AI849" s="15"/>
      <c r="AJ849" s="15"/>
      <c r="AK849" s="15"/>
      <c r="AL849" s="15"/>
      <c r="AM849" s="15"/>
      <c r="AN849" s="15"/>
      <c r="AO849" s="15"/>
      <c r="AP849" s="15"/>
      <c r="AQ849" s="15"/>
      <c r="AR849" s="15"/>
      <c r="AS849" s="15"/>
      <c r="AT849" s="15"/>
      <c r="AU849" s="15"/>
      <c r="AV849" s="15"/>
      <c r="AW849" s="15"/>
      <c r="AX849" s="15"/>
      <c r="AY849" s="15"/>
      <c r="AZ849" s="15"/>
      <c r="BA849" s="15"/>
      <c r="BB849" s="15"/>
      <c r="BC849" s="15"/>
      <c r="BD849" s="15"/>
      <c r="BE849" s="15"/>
      <c r="BF849" s="15"/>
      <c r="BG849" s="15"/>
      <c r="BH849" s="15"/>
      <c r="BI849" s="15"/>
      <c r="BJ849" s="15"/>
    </row>
    <row r="850" spans="1:62" ht="12" customHeight="1" x14ac:dyDescent="0.2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c r="AH850" s="15"/>
      <c r="AI850" s="15"/>
      <c r="AJ850" s="15"/>
      <c r="AK850" s="15"/>
      <c r="AL850" s="15"/>
      <c r="AM850" s="15"/>
      <c r="AN850" s="15"/>
      <c r="AO850" s="15"/>
      <c r="AP850" s="15"/>
      <c r="AQ850" s="15"/>
      <c r="AR850" s="15"/>
      <c r="AS850" s="15"/>
      <c r="AT850" s="15"/>
      <c r="AU850" s="15"/>
      <c r="AV850" s="15"/>
      <c r="AW850" s="15"/>
      <c r="AX850" s="15"/>
      <c r="AY850" s="15"/>
      <c r="AZ850" s="15"/>
      <c r="BA850" s="15"/>
      <c r="BB850" s="15"/>
      <c r="BC850" s="15"/>
      <c r="BD850" s="15"/>
      <c r="BE850" s="15"/>
      <c r="BF850" s="15"/>
      <c r="BG850" s="15"/>
      <c r="BH850" s="15"/>
      <c r="BI850" s="15"/>
      <c r="BJ850" s="15"/>
    </row>
    <row r="851" spans="1:62" ht="12" customHeight="1" x14ac:dyDescent="0.2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c r="AF851" s="15"/>
      <c r="AG851" s="15"/>
      <c r="AH851" s="15"/>
      <c r="AI851" s="15"/>
      <c r="AJ851" s="15"/>
      <c r="AK851" s="15"/>
      <c r="AL851" s="15"/>
      <c r="AM851" s="15"/>
      <c r="AN851" s="15"/>
      <c r="AO851" s="15"/>
      <c r="AP851" s="15"/>
      <c r="AQ851" s="15"/>
      <c r="AR851" s="15"/>
      <c r="AS851" s="15"/>
      <c r="AT851" s="15"/>
      <c r="AU851" s="15"/>
      <c r="AV851" s="15"/>
      <c r="AW851" s="15"/>
      <c r="AX851" s="15"/>
      <c r="AY851" s="15"/>
      <c r="AZ851" s="15"/>
      <c r="BA851" s="15"/>
      <c r="BB851" s="15"/>
      <c r="BC851" s="15"/>
      <c r="BD851" s="15"/>
      <c r="BE851" s="15"/>
      <c r="BF851" s="15"/>
      <c r="BG851" s="15"/>
      <c r="BH851" s="15"/>
      <c r="BI851" s="15"/>
      <c r="BJ851" s="15"/>
    </row>
    <row r="852" spans="1:62" ht="12" customHeight="1" x14ac:dyDescent="0.2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c r="AH852" s="15"/>
      <c r="AI852" s="15"/>
      <c r="AJ852" s="15"/>
      <c r="AK852" s="15"/>
      <c r="AL852" s="15"/>
      <c r="AM852" s="15"/>
      <c r="AN852" s="15"/>
      <c r="AO852" s="15"/>
      <c r="AP852" s="15"/>
      <c r="AQ852" s="15"/>
      <c r="AR852" s="15"/>
      <c r="AS852" s="15"/>
      <c r="AT852" s="15"/>
      <c r="AU852" s="15"/>
      <c r="AV852" s="15"/>
      <c r="AW852" s="15"/>
      <c r="AX852" s="15"/>
      <c r="AY852" s="15"/>
      <c r="AZ852" s="15"/>
      <c r="BA852" s="15"/>
      <c r="BB852" s="15"/>
      <c r="BC852" s="15"/>
      <c r="BD852" s="15"/>
      <c r="BE852" s="15"/>
      <c r="BF852" s="15"/>
      <c r="BG852" s="15"/>
      <c r="BH852" s="15"/>
      <c r="BI852" s="15"/>
      <c r="BJ852" s="15"/>
    </row>
    <row r="853" spans="1:62" ht="12" customHeight="1" x14ac:dyDescent="0.2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c r="AF853" s="15"/>
      <c r="AG853" s="15"/>
      <c r="AH853" s="15"/>
      <c r="AI853" s="15"/>
      <c r="AJ853" s="15"/>
      <c r="AK853" s="15"/>
      <c r="AL853" s="15"/>
      <c r="AM853" s="15"/>
      <c r="AN853" s="15"/>
      <c r="AO853" s="15"/>
      <c r="AP853" s="15"/>
      <c r="AQ853" s="15"/>
      <c r="AR853" s="15"/>
      <c r="AS853" s="15"/>
      <c r="AT853" s="15"/>
      <c r="AU853" s="15"/>
      <c r="AV853" s="15"/>
      <c r="AW853" s="15"/>
      <c r="AX853" s="15"/>
      <c r="AY853" s="15"/>
      <c r="AZ853" s="15"/>
      <c r="BA853" s="15"/>
      <c r="BB853" s="15"/>
      <c r="BC853" s="15"/>
      <c r="BD853" s="15"/>
      <c r="BE853" s="15"/>
      <c r="BF853" s="15"/>
      <c r="BG853" s="15"/>
      <c r="BH853" s="15"/>
      <c r="BI853" s="15"/>
      <c r="BJ853" s="15"/>
    </row>
    <row r="854" spans="1:62" ht="12" customHeight="1" x14ac:dyDescent="0.2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c r="AH854" s="15"/>
      <c r="AI854" s="15"/>
      <c r="AJ854" s="15"/>
      <c r="AK854" s="15"/>
      <c r="AL854" s="15"/>
      <c r="AM854" s="15"/>
      <c r="AN854" s="15"/>
      <c r="AO854" s="15"/>
      <c r="AP854" s="15"/>
      <c r="AQ854" s="15"/>
      <c r="AR854" s="15"/>
      <c r="AS854" s="15"/>
      <c r="AT854" s="15"/>
      <c r="AU854" s="15"/>
      <c r="AV854" s="15"/>
      <c r="AW854" s="15"/>
      <c r="AX854" s="15"/>
      <c r="AY854" s="15"/>
      <c r="AZ854" s="15"/>
      <c r="BA854" s="15"/>
      <c r="BB854" s="15"/>
      <c r="BC854" s="15"/>
      <c r="BD854" s="15"/>
      <c r="BE854" s="15"/>
      <c r="BF854" s="15"/>
      <c r="BG854" s="15"/>
      <c r="BH854" s="15"/>
      <c r="BI854" s="15"/>
      <c r="BJ854" s="15"/>
    </row>
    <row r="855" spans="1:62" ht="12" customHeight="1" x14ac:dyDescent="0.2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c r="AG855" s="15"/>
      <c r="AH855" s="15"/>
      <c r="AI855" s="15"/>
      <c r="AJ855" s="15"/>
      <c r="AK855" s="15"/>
      <c r="AL855" s="15"/>
      <c r="AM855" s="15"/>
      <c r="AN855" s="15"/>
      <c r="AO855" s="15"/>
      <c r="AP855" s="15"/>
      <c r="AQ855" s="15"/>
      <c r="AR855" s="15"/>
      <c r="AS855" s="15"/>
      <c r="AT855" s="15"/>
      <c r="AU855" s="15"/>
      <c r="AV855" s="15"/>
      <c r="AW855" s="15"/>
      <c r="AX855" s="15"/>
      <c r="AY855" s="15"/>
      <c r="AZ855" s="15"/>
      <c r="BA855" s="15"/>
      <c r="BB855" s="15"/>
      <c r="BC855" s="15"/>
      <c r="BD855" s="15"/>
      <c r="BE855" s="15"/>
      <c r="BF855" s="15"/>
      <c r="BG855" s="15"/>
      <c r="BH855" s="15"/>
      <c r="BI855" s="15"/>
      <c r="BJ855" s="15"/>
    </row>
    <row r="856" spans="1:62" ht="12" customHeight="1" x14ac:dyDescent="0.2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c r="AH856" s="15"/>
      <c r="AI856" s="15"/>
      <c r="AJ856" s="15"/>
      <c r="AK856" s="15"/>
      <c r="AL856" s="15"/>
      <c r="AM856" s="15"/>
      <c r="AN856" s="15"/>
      <c r="AO856" s="15"/>
      <c r="AP856" s="15"/>
      <c r="AQ856" s="15"/>
      <c r="AR856" s="15"/>
      <c r="AS856" s="15"/>
      <c r="AT856" s="15"/>
      <c r="AU856" s="15"/>
      <c r="AV856" s="15"/>
      <c r="AW856" s="15"/>
      <c r="AX856" s="15"/>
      <c r="AY856" s="15"/>
      <c r="AZ856" s="15"/>
      <c r="BA856" s="15"/>
      <c r="BB856" s="15"/>
      <c r="BC856" s="15"/>
      <c r="BD856" s="15"/>
      <c r="BE856" s="15"/>
      <c r="BF856" s="15"/>
      <c r="BG856" s="15"/>
      <c r="BH856" s="15"/>
      <c r="BI856" s="15"/>
      <c r="BJ856" s="15"/>
    </row>
    <row r="857" spans="1:62" ht="12" customHeight="1" x14ac:dyDescent="0.2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c r="AF857" s="15"/>
      <c r="AG857" s="15"/>
      <c r="AH857" s="15"/>
      <c r="AI857" s="15"/>
      <c r="AJ857" s="15"/>
      <c r="AK857" s="15"/>
      <c r="AL857" s="15"/>
      <c r="AM857" s="15"/>
      <c r="AN857" s="15"/>
      <c r="AO857" s="15"/>
      <c r="AP857" s="15"/>
      <c r="AQ857" s="15"/>
      <c r="AR857" s="15"/>
      <c r="AS857" s="15"/>
      <c r="AT857" s="15"/>
      <c r="AU857" s="15"/>
      <c r="AV857" s="15"/>
      <c r="AW857" s="15"/>
      <c r="AX857" s="15"/>
      <c r="AY857" s="15"/>
      <c r="AZ857" s="15"/>
      <c r="BA857" s="15"/>
      <c r="BB857" s="15"/>
      <c r="BC857" s="15"/>
      <c r="BD857" s="15"/>
      <c r="BE857" s="15"/>
      <c r="BF857" s="15"/>
      <c r="BG857" s="15"/>
      <c r="BH857" s="15"/>
      <c r="BI857" s="15"/>
      <c r="BJ857" s="15"/>
    </row>
    <row r="858" spans="1:62" ht="12" customHeight="1" x14ac:dyDescent="0.2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c r="AH858" s="15"/>
      <c r="AI858" s="15"/>
      <c r="AJ858" s="15"/>
      <c r="AK858" s="15"/>
      <c r="AL858" s="15"/>
      <c r="AM858" s="15"/>
      <c r="AN858" s="15"/>
      <c r="AO858" s="15"/>
      <c r="AP858" s="15"/>
      <c r="AQ858" s="15"/>
      <c r="AR858" s="15"/>
      <c r="AS858" s="15"/>
      <c r="AT858" s="15"/>
      <c r="AU858" s="15"/>
      <c r="AV858" s="15"/>
      <c r="AW858" s="15"/>
      <c r="AX858" s="15"/>
      <c r="AY858" s="15"/>
      <c r="AZ858" s="15"/>
      <c r="BA858" s="15"/>
      <c r="BB858" s="15"/>
      <c r="BC858" s="15"/>
      <c r="BD858" s="15"/>
      <c r="BE858" s="15"/>
      <c r="BF858" s="15"/>
      <c r="BG858" s="15"/>
      <c r="BH858" s="15"/>
      <c r="BI858" s="15"/>
      <c r="BJ858" s="15"/>
    </row>
    <row r="859" spans="1:62" ht="12" customHeight="1" x14ac:dyDescent="0.2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c r="AF859" s="15"/>
      <c r="AG859" s="15"/>
      <c r="AH859" s="15"/>
      <c r="AI859" s="15"/>
      <c r="AJ859" s="15"/>
      <c r="AK859" s="15"/>
      <c r="AL859" s="15"/>
      <c r="AM859" s="15"/>
      <c r="AN859" s="15"/>
      <c r="AO859" s="15"/>
      <c r="AP859" s="15"/>
      <c r="AQ859" s="15"/>
      <c r="AR859" s="15"/>
      <c r="AS859" s="15"/>
      <c r="AT859" s="15"/>
      <c r="AU859" s="15"/>
      <c r="AV859" s="15"/>
      <c r="AW859" s="15"/>
      <c r="AX859" s="15"/>
      <c r="AY859" s="15"/>
      <c r="AZ859" s="15"/>
      <c r="BA859" s="15"/>
      <c r="BB859" s="15"/>
      <c r="BC859" s="15"/>
      <c r="BD859" s="15"/>
      <c r="BE859" s="15"/>
      <c r="BF859" s="15"/>
      <c r="BG859" s="15"/>
      <c r="BH859" s="15"/>
      <c r="BI859" s="15"/>
      <c r="BJ859" s="15"/>
    </row>
    <row r="860" spans="1:62" ht="12" customHeight="1" x14ac:dyDescent="0.2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c r="AH860" s="15"/>
      <c r="AI860" s="15"/>
      <c r="AJ860" s="15"/>
      <c r="AK860" s="15"/>
      <c r="AL860" s="15"/>
      <c r="AM860" s="15"/>
      <c r="AN860" s="15"/>
      <c r="AO860" s="15"/>
      <c r="AP860" s="15"/>
      <c r="AQ860" s="15"/>
      <c r="AR860" s="15"/>
      <c r="AS860" s="15"/>
      <c r="AT860" s="15"/>
      <c r="AU860" s="15"/>
      <c r="AV860" s="15"/>
      <c r="AW860" s="15"/>
      <c r="AX860" s="15"/>
      <c r="AY860" s="15"/>
      <c r="AZ860" s="15"/>
      <c r="BA860" s="15"/>
      <c r="BB860" s="15"/>
      <c r="BC860" s="15"/>
      <c r="BD860" s="15"/>
      <c r="BE860" s="15"/>
      <c r="BF860" s="15"/>
      <c r="BG860" s="15"/>
      <c r="BH860" s="15"/>
      <c r="BI860" s="15"/>
      <c r="BJ860" s="15"/>
    </row>
    <row r="861" spans="1:62" ht="12" customHeight="1" x14ac:dyDescent="0.2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c r="AF861" s="15"/>
      <c r="AG861" s="15"/>
      <c r="AH861" s="15"/>
      <c r="AI861" s="15"/>
      <c r="AJ861" s="15"/>
      <c r="AK861" s="15"/>
      <c r="AL861" s="15"/>
      <c r="AM861" s="15"/>
      <c r="AN861" s="15"/>
      <c r="AO861" s="15"/>
      <c r="AP861" s="15"/>
      <c r="AQ861" s="15"/>
      <c r="AR861" s="15"/>
      <c r="AS861" s="15"/>
      <c r="AT861" s="15"/>
      <c r="AU861" s="15"/>
      <c r="AV861" s="15"/>
      <c r="AW861" s="15"/>
      <c r="AX861" s="15"/>
      <c r="AY861" s="15"/>
      <c r="AZ861" s="15"/>
      <c r="BA861" s="15"/>
      <c r="BB861" s="15"/>
      <c r="BC861" s="15"/>
      <c r="BD861" s="15"/>
      <c r="BE861" s="15"/>
      <c r="BF861" s="15"/>
      <c r="BG861" s="15"/>
      <c r="BH861" s="15"/>
      <c r="BI861" s="15"/>
      <c r="BJ861" s="15"/>
    </row>
    <row r="862" spans="1:62" ht="12" customHeight="1" x14ac:dyDescent="0.2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c r="AH862" s="15"/>
      <c r="AI862" s="15"/>
      <c r="AJ862" s="15"/>
      <c r="AK862" s="15"/>
      <c r="AL862" s="15"/>
      <c r="AM862" s="15"/>
      <c r="AN862" s="15"/>
      <c r="AO862" s="15"/>
      <c r="AP862" s="15"/>
      <c r="AQ862" s="15"/>
      <c r="AR862" s="15"/>
      <c r="AS862" s="15"/>
      <c r="AT862" s="15"/>
      <c r="AU862" s="15"/>
      <c r="AV862" s="15"/>
      <c r="AW862" s="15"/>
      <c r="AX862" s="15"/>
      <c r="AY862" s="15"/>
      <c r="AZ862" s="15"/>
      <c r="BA862" s="15"/>
      <c r="BB862" s="15"/>
      <c r="BC862" s="15"/>
      <c r="BD862" s="15"/>
      <c r="BE862" s="15"/>
      <c r="BF862" s="15"/>
      <c r="BG862" s="15"/>
      <c r="BH862" s="15"/>
      <c r="BI862" s="15"/>
      <c r="BJ862" s="15"/>
    </row>
    <row r="863" spans="1:62" ht="12" customHeight="1" x14ac:dyDescent="0.2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c r="AF863" s="15"/>
      <c r="AG863" s="15"/>
      <c r="AH863" s="15"/>
      <c r="AI863" s="15"/>
      <c r="AJ863" s="15"/>
      <c r="AK863" s="15"/>
      <c r="AL863" s="15"/>
      <c r="AM863" s="15"/>
      <c r="AN863" s="15"/>
      <c r="AO863" s="15"/>
      <c r="AP863" s="15"/>
      <c r="AQ863" s="15"/>
      <c r="AR863" s="15"/>
      <c r="AS863" s="15"/>
      <c r="AT863" s="15"/>
      <c r="AU863" s="15"/>
      <c r="AV863" s="15"/>
      <c r="AW863" s="15"/>
      <c r="AX863" s="15"/>
      <c r="AY863" s="15"/>
      <c r="AZ863" s="15"/>
      <c r="BA863" s="15"/>
      <c r="BB863" s="15"/>
      <c r="BC863" s="15"/>
      <c r="BD863" s="15"/>
      <c r="BE863" s="15"/>
      <c r="BF863" s="15"/>
      <c r="BG863" s="15"/>
      <c r="BH863" s="15"/>
      <c r="BI863" s="15"/>
      <c r="BJ863" s="15"/>
    </row>
    <row r="864" spans="1:62" ht="12" customHeight="1" x14ac:dyDescent="0.2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c r="AH864" s="15"/>
      <c r="AI864" s="15"/>
      <c r="AJ864" s="15"/>
      <c r="AK864" s="15"/>
      <c r="AL864" s="15"/>
      <c r="AM864" s="15"/>
      <c r="AN864" s="15"/>
      <c r="AO864" s="15"/>
      <c r="AP864" s="15"/>
      <c r="AQ864" s="15"/>
      <c r="AR864" s="15"/>
      <c r="AS864" s="15"/>
      <c r="AT864" s="15"/>
      <c r="AU864" s="15"/>
      <c r="AV864" s="15"/>
      <c r="AW864" s="15"/>
      <c r="AX864" s="15"/>
      <c r="AY864" s="15"/>
      <c r="AZ864" s="15"/>
      <c r="BA864" s="15"/>
      <c r="BB864" s="15"/>
      <c r="BC864" s="15"/>
      <c r="BD864" s="15"/>
      <c r="BE864" s="15"/>
      <c r="BF864" s="15"/>
      <c r="BG864" s="15"/>
      <c r="BH864" s="15"/>
      <c r="BI864" s="15"/>
      <c r="BJ864" s="15"/>
    </row>
    <row r="865" spans="1:62" ht="12" customHeight="1" x14ac:dyDescent="0.2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c r="AG865" s="15"/>
      <c r="AH865" s="15"/>
      <c r="AI865" s="15"/>
      <c r="AJ865" s="15"/>
      <c r="AK865" s="15"/>
      <c r="AL865" s="15"/>
      <c r="AM865" s="15"/>
      <c r="AN865" s="15"/>
      <c r="AO865" s="15"/>
      <c r="AP865" s="15"/>
      <c r="AQ865" s="15"/>
      <c r="AR865" s="15"/>
      <c r="AS865" s="15"/>
      <c r="AT865" s="15"/>
      <c r="AU865" s="15"/>
      <c r="AV865" s="15"/>
      <c r="AW865" s="15"/>
      <c r="AX865" s="15"/>
      <c r="AY865" s="15"/>
      <c r="AZ865" s="15"/>
      <c r="BA865" s="15"/>
      <c r="BB865" s="15"/>
      <c r="BC865" s="15"/>
      <c r="BD865" s="15"/>
      <c r="BE865" s="15"/>
      <c r="BF865" s="15"/>
      <c r="BG865" s="15"/>
      <c r="BH865" s="15"/>
      <c r="BI865" s="15"/>
      <c r="BJ865" s="15"/>
    </row>
    <row r="866" spans="1:62" ht="12" customHeight="1" x14ac:dyDescent="0.2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c r="AH866" s="15"/>
      <c r="AI866" s="15"/>
      <c r="AJ866" s="15"/>
      <c r="AK866" s="15"/>
      <c r="AL866" s="15"/>
      <c r="AM866" s="15"/>
      <c r="AN866" s="15"/>
      <c r="AO866" s="15"/>
      <c r="AP866" s="15"/>
      <c r="AQ866" s="15"/>
      <c r="AR866" s="15"/>
      <c r="AS866" s="15"/>
      <c r="AT866" s="15"/>
      <c r="AU866" s="15"/>
      <c r="AV866" s="15"/>
      <c r="AW866" s="15"/>
      <c r="AX866" s="15"/>
      <c r="AY866" s="15"/>
      <c r="AZ866" s="15"/>
      <c r="BA866" s="15"/>
      <c r="BB866" s="15"/>
      <c r="BC866" s="15"/>
      <c r="BD866" s="15"/>
      <c r="BE866" s="15"/>
      <c r="BF866" s="15"/>
      <c r="BG866" s="15"/>
      <c r="BH866" s="15"/>
      <c r="BI866" s="15"/>
      <c r="BJ866" s="15"/>
    </row>
    <row r="867" spans="1:62" ht="12" customHeight="1" x14ac:dyDescent="0.2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c r="AF867" s="15"/>
      <c r="AG867" s="15"/>
      <c r="AH867" s="15"/>
      <c r="AI867" s="15"/>
      <c r="AJ867" s="15"/>
      <c r="AK867" s="15"/>
      <c r="AL867" s="15"/>
      <c r="AM867" s="15"/>
      <c r="AN867" s="15"/>
      <c r="AO867" s="15"/>
      <c r="AP867" s="15"/>
      <c r="AQ867" s="15"/>
      <c r="AR867" s="15"/>
      <c r="AS867" s="15"/>
      <c r="AT867" s="15"/>
      <c r="AU867" s="15"/>
      <c r="AV867" s="15"/>
      <c r="AW867" s="15"/>
      <c r="AX867" s="15"/>
      <c r="AY867" s="15"/>
      <c r="AZ867" s="15"/>
      <c r="BA867" s="15"/>
      <c r="BB867" s="15"/>
      <c r="BC867" s="15"/>
      <c r="BD867" s="15"/>
      <c r="BE867" s="15"/>
      <c r="BF867" s="15"/>
      <c r="BG867" s="15"/>
      <c r="BH867" s="15"/>
      <c r="BI867" s="15"/>
      <c r="BJ867" s="15"/>
    </row>
    <row r="868" spans="1:62" ht="12" customHeight="1" x14ac:dyDescent="0.2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c r="AH868" s="15"/>
      <c r="AI868" s="15"/>
      <c r="AJ868" s="15"/>
      <c r="AK868" s="15"/>
      <c r="AL868" s="15"/>
      <c r="AM868" s="15"/>
      <c r="AN868" s="15"/>
      <c r="AO868" s="15"/>
      <c r="AP868" s="15"/>
      <c r="AQ868" s="15"/>
      <c r="AR868" s="15"/>
      <c r="AS868" s="15"/>
      <c r="AT868" s="15"/>
      <c r="AU868" s="15"/>
      <c r="AV868" s="15"/>
      <c r="AW868" s="15"/>
      <c r="AX868" s="15"/>
      <c r="AY868" s="15"/>
      <c r="AZ868" s="15"/>
      <c r="BA868" s="15"/>
      <c r="BB868" s="15"/>
      <c r="BC868" s="15"/>
      <c r="BD868" s="15"/>
      <c r="BE868" s="15"/>
      <c r="BF868" s="15"/>
      <c r="BG868" s="15"/>
      <c r="BH868" s="15"/>
      <c r="BI868" s="15"/>
      <c r="BJ868" s="15"/>
    </row>
    <row r="869" spans="1:62" ht="12" customHeight="1" x14ac:dyDescent="0.2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c r="AF869" s="15"/>
      <c r="AG869" s="15"/>
      <c r="AH869" s="15"/>
      <c r="AI869" s="15"/>
      <c r="AJ869" s="15"/>
      <c r="AK869" s="15"/>
      <c r="AL869" s="15"/>
      <c r="AM869" s="15"/>
      <c r="AN869" s="15"/>
      <c r="AO869" s="15"/>
      <c r="AP869" s="15"/>
      <c r="AQ869" s="15"/>
      <c r="AR869" s="15"/>
      <c r="AS869" s="15"/>
      <c r="AT869" s="15"/>
      <c r="AU869" s="15"/>
      <c r="AV869" s="15"/>
      <c r="AW869" s="15"/>
      <c r="AX869" s="15"/>
      <c r="AY869" s="15"/>
      <c r="AZ869" s="15"/>
      <c r="BA869" s="15"/>
      <c r="BB869" s="15"/>
      <c r="BC869" s="15"/>
      <c r="BD869" s="15"/>
      <c r="BE869" s="15"/>
      <c r="BF869" s="15"/>
      <c r="BG869" s="15"/>
      <c r="BH869" s="15"/>
      <c r="BI869" s="15"/>
      <c r="BJ869" s="15"/>
    </row>
    <row r="870" spans="1:62" ht="12" customHeight="1" x14ac:dyDescent="0.2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c r="AH870" s="15"/>
      <c r="AI870" s="15"/>
      <c r="AJ870" s="15"/>
      <c r="AK870" s="15"/>
      <c r="AL870" s="15"/>
      <c r="AM870" s="15"/>
      <c r="AN870" s="15"/>
      <c r="AO870" s="15"/>
      <c r="AP870" s="15"/>
      <c r="AQ870" s="15"/>
      <c r="AR870" s="15"/>
      <c r="AS870" s="15"/>
      <c r="AT870" s="15"/>
      <c r="AU870" s="15"/>
      <c r="AV870" s="15"/>
      <c r="AW870" s="15"/>
      <c r="AX870" s="15"/>
      <c r="AY870" s="15"/>
      <c r="AZ870" s="15"/>
      <c r="BA870" s="15"/>
      <c r="BB870" s="15"/>
      <c r="BC870" s="15"/>
      <c r="BD870" s="15"/>
      <c r="BE870" s="15"/>
      <c r="BF870" s="15"/>
      <c r="BG870" s="15"/>
      <c r="BH870" s="15"/>
      <c r="BI870" s="15"/>
      <c r="BJ870" s="15"/>
    </row>
    <row r="871" spans="1:62" ht="12" customHeight="1" x14ac:dyDescent="0.2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c r="AF871" s="15"/>
      <c r="AG871" s="15"/>
      <c r="AH871" s="15"/>
      <c r="AI871" s="15"/>
      <c r="AJ871" s="15"/>
      <c r="AK871" s="15"/>
      <c r="AL871" s="15"/>
      <c r="AM871" s="15"/>
      <c r="AN871" s="15"/>
      <c r="AO871" s="15"/>
      <c r="AP871" s="15"/>
      <c r="AQ871" s="15"/>
      <c r="AR871" s="15"/>
      <c r="AS871" s="15"/>
      <c r="AT871" s="15"/>
      <c r="AU871" s="15"/>
      <c r="AV871" s="15"/>
      <c r="AW871" s="15"/>
      <c r="AX871" s="15"/>
      <c r="AY871" s="15"/>
      <c r="AZ871" s="15"/>
      <c r="BA871" s="15"/>
      <c r="BB871" s="15"/>
      <c r="BC871" s="15"/>
      <c r="BD871" s="15"/>
      <c r="BE871" s="15"/>
      <c r="BF871" s="15"/>
      <c r="BG871" s="15"/>
      <c r="BH871" s="15"/>
      <c r="BI871" s="15"/>
      <c r="BJ871" s="15"/>
    </row>
    <row r="872" spans="1:62" ht="12" customHeight="1" x14ac:dyDescent="0.2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c r="AH872" s="15"/>
      <c r="AI872" s="15"/>
      <c r="AJ872" s="15"/>
      <c r="AK872" s="15"/>
      <c r="AL872" s="15"/>
      <c r="AM872" s="15"/>
      <c r="AN872" s="15"/>
      <c r="AO872" s="15"/>
      <c r="AP872" s="15"/>
      <c r="AQ872" s="15"/>
      <c r="AR872" s="15"/>
      <c r="AS872" s="15"/>
      <c r="AT872" s="15"/>
      <c r="AU872" s="15"/>
      <c r="AV872" s="15"/>
      <c r="AW872" s="15"/>
      <c r="AX872" s="15"/>
      <c r="AY872" s="15"/>
      <c r="AZ872" s="15"/>
      <c r="BA872" s="15"/>
      <c r="BB872" s="15"/>
      <c r="BC872" s="15"/>
      <c r="BD872" s="15"/>
      <c r="BE872" s="15"/>
      <c r="BF872" s="15"/>
      <c r="BG872" s="15"/>
      <c r="BH872" s="15"/>
      <c r="BI872" s="15"/>
      <c r="BJ872" s="15"/>
    </row>
    <row r="873" spans="1:62" ht="12" customHeight="1" x14ac:dyDescent="0.2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c r="AF873" s="15"/>
      <c r="AG873" s="15"/>
      <c r="AH873" s="15"/>
      <c r="AI873" s="15"/>
      <c r="AJ873" s="15"/>
      <c r="AK873" s="15"/>
      <c r="AL873" s="15"/>
      <c r="AM873" s="15"/>
      <c r="AN873" s="15"/>
      <c r="AO873" s="15"/>
      <c r="AP873" s="15"/>
      <c r="AQ873" s="15"/>
      <c r="AR873" s="15"/>
      <c r="AS873" s="15"/>
      <c r="AT873" s="15"/>
      <c r="AU873" s="15"/>
      <c r="AV873" s="15"/>
      <c r="AW873" s="15"/>
      <c r="AX873" s="15"/>
      <c r="AY873" s="15"/>
      <c r="AZ873" s="15"/>
      <c r="BA873" s="15"/>
      <c r="BB873" s="15"/>
      <c r="BC873" s="15"/>
      <c r="BD873" s="15"/>
      <c r="BE873" s="15"/>
      <c r="BF873" s="15"/>
      <c r="BG873" s="15"/>
      <c r="BH873" s="15"/>
      <c r="BI873" s="15"/>
      <c r="BJ873" s="15"/>
    </row>
    <row r="874" spans="1:62" ht="12" customHeight="1" x14ac:dyDescent="0.2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c r="AH874" s="15"/>
      <c r="AI874" s="15"/>
      <c r="AJ874" s="15"/>
      <c r="AK874" s="15"/>
      <c r="AL874" s="15"/>
      <c r="AM874" s="15"/>
      <c r="AN874" s="15"/>
      <c r="AO874" s="15"/>
      <c r="AP874" s="15"/>
      <c r="AQ874" s="15"/>
      <c r="AR874" s="15"/>
      <c r="AS874" s="15"/>
      <c r="AT874" s="15"/>
      <c r="AU874" s="15"/>
      <c r="AV874" s="15"/>
      <c r="AW874" s="15"/>
      <c r="AX874" s="15"/>
      <c r="AY874" s="15"/>
      <c r="AZ874" s="15"/>
      <c r="BA874" s="15"/>
      <c r="BB874" s="15"/>
      <c r="BC874" s="15"/>
      <c r="BD874" s="15"/>
      <c r="BE874" s="15"/>
      <c r="BF874" s="15"/>
      <c r="BG874" s="15"/>
      <c r="BH874" s="15"/>
      <c r="BI874" s="15"/>
      <c r="BJ874" s="15"/>
    </row>
    <row r="875" spans="1:62" ht="12" customHeight="1" x14ac:dyDescent="0.2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c r="AF875" s="15"/>
      <c r="AG875" s="15"/>
      <c r="AH875" s="15"/>
      <c r="AI875" s="15"/>
      <c r="AJ875" s="15"/>
      <c r="AK875" s="15"/>
      <c r="AL875" s="15"/>
      <c r="AM875" s="15"/>
      <c r="AN875" s="15"/>
      <c r="AO875" s="15"/>
      <c r="AP875" s="15"/>
      <c r="AQ875" s="15"/>
      <c r="AR875" s="15"/>
      <c r="AS875" s="15"/>
      <c r="AT875" s="15"/>
      <c r="AU875" s="15"/>
      <c r="AV875" s="15"/>
      <c r="AW875" s="15"/>
      <c r="AX875" s="15"/>
      <c r="AY875" s="15"/>
      <c r="AZ875" s="15"/>
      <c r="BA875" s="15"/>
      <c r="BB875" s="15"/>
      <c r="BC875" s="15"/>
      <c r="BD875" s="15"/>
      <c r="BE875" s="15"/>
      <c r="BF875" s="15"/>
      <c r="BG875" s="15"/>
      <c r="BH875" s="15"/>
      <c r="BI875" s="15"/>
      <c r="BJ875" s="15"/>
    </row>
    <row r="876" spans="1:62" ht="12" customHeight="1" x14ac:dyDescent="0.2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c r="AH876" s="15"/>
      <c r="AI876" s="15"/>
      <c r="AJ876" s="15"/>
      <c r="AK876" s="15"/>
      <c r="AL876" s="15"/>
      <c r="AM876" s="15"/>
      <c r="AN876" s="15"/>
      <c r="AO876" s="15"/>
      <c r="AP876" s="15"/>
      <c r="AQ876" s="15"/>
      <c r="AR876" s="15"/>
      <c r="AS876" s="15"/>
      <c r="AT876" s="15"/>
      <c r="AU876" s="15"/>
      <c r="AV876" s="15"/>
      <c r="AW876" s="15"/>
      <c r="AX876" s="15"/>
      <c r="AY876" s="15"/>
      <c r="AZ876" s="15"/>
      <c r="BA876" s="15"/>
      <c r="BB876" s="15"/>
      <c r="BC876" s="15"/>
      <c r="BD876" s="15"/>
      <c r="BE876" s="15"/>
      <c r="BF876" s="15"/>
      <c r="BG876" s="15"/>
      <c r="BH876" s="15"/>
      <c r="BI876" s="15"/>
      <c r="BJ876" s="15"/>
    </row>
    <row r="877" spans="1:62" ht="12" customHeight="1" x14ac:dyDescent="0.2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c r="AF877" s="15"/>
      <c r="AG877" s="15"/>
      <c r="AH877" s="15"/>
      <c r="AI877" s="15"/>
      <c r="AJ877" s="15"/>
      <c r="AK877" s="15"/>
      <c r="AL877" s="15"/>
      <c r="AM877" s="15"/>
      <c r="AN877" s="15"/>
      <c r="AO877" s="15"/>
      <c r="AP877" s="15"/>
      <c r="AQ877" s="15"/>
      <c r="AR877" s="15"/>
      <c r="AS877" s="15"/>
      <c r="AT877" s="15"/>
      <c r="AU877" s="15"/>
      <c r="AV877" s="15"/>
      <c r="AW877" s="15"/>
      <c r="AX877" s="15"/>
      <c r="AY877" s="15"/>
      <c r="AZ877" s="15"/>
      <c r="BA877" s="15"/>
      <c r="BB877" s="15"/>
      <c r="BC877" s="15"/>
      <c r="BD877" s="15"/>
      <c r="BE877" s="15"/>
      <c r="BF877" s="15"/>
      <c r="BG877" s="15"/>
      <c r="BH877" s="15"/>
      <c r="BI877" s="15"/>
      <c r="BJ877" s="15"/>
    </row>
    <row r="878" spans="1:62" ht="12" customHeight="1" x14ac:dyDescent="0.2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c r="AH878" s="15"/>
      <c r="AI878" s="15"/>
      <c r="AJ878" s="15"/>
      <c r="AK878" s="15"/>
      <c r="AL878" s="15"/>
      <c r="AM878" s="15"/>
      <c r="AN878" s="15"/>
      <c r="AO878" s="15"/>
      <c r="AP878" s="15"/>
      <c r="AQ878" s="15"/>
      <c r="AR878" s="15"/>
      <c r="AS878" s="15"/>
      <c r="AT878" s="15"/>
      <c r="AU878" s="15"/>
      <c r="AV878" s="15"/>
      <c r="AW878" s="15"/>
      <c r="AX878" s="15"/>
      <c r="AY878" s="15"/>
      <c r="AZ878" s="15"/>
      <c r="BA878" s="15"/>
      <c r="BB878" s="15"/>
      <c r="BC878" s="15"/>
      <c r="BD878" s="15"/>
      <c r="BE878" s="15"/>
      <c r="BF878" s="15"/>
      <c r="BG878" s="15"/>
      <c r="BH878" s="15"/>
      <c r="BI878" s="15"/>
      <c r="BJ878" s="15"/>
    </row>
    <row r="879" spans="1:62" ht="12" customHeight="1" x14ac:dyDescent="0.2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c r="AF879" s="15"/>
      <c r="AG879" s="15"/>
      <c r="AH879" s="15"/>
      <c r="AI879" s="15"/>
      <c r="AJ879" s="15"/>
      <c r="AK879" s="15"/>
      <c r="AL879" s="15"/>
      <c r="AM879" s="15"/>
      <c r="AN879" s="15"/>
      <c r="AO879" s="15"/>
      <c r="AP879" s="15"/>
      <c r="AQ879" s="15"/>
      <c r="AR879" s="15"/>
      <c r="AS879" s="15"/>
      <c r="AT879" s="15"/>
      <c r="AU879" s="15"/>
      <c r="AV879" s="15"/>
      <c r="AW879" s="15"/>
      <c r="AX879" s="15"/>
      <c r="AY879" s="15"/>
      <c r="AZ879" s="15"/>
      <c r="BA879" s="15"/>
      <c r="BB879" s="15"/>
      <c r="BC879" s="15"/>
      <c r="BD879" s="15"/>
      <c r="BE879" s="15"/>
      <c r="BF879" s="15"/>
      <c r="BG879" s="15"/>
      <c r="BH879" s="15"/>
      <c r="BI879" s="15"/>
      <c r="BJ879" s="15"/>
    </row>
    <row r="880" spans="1:62" ht="12" customHeight="1" x14ac:dyDescent="0.2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c r="AH880" s="15"/>
      <c r="AI880" s="15"/>
      <c r="AJ880" s="15"/>
      <c r="AK880" s="15"/>
      <c r="AL880" s="15"/>
      <c r="AM880" s="15"/>
      <c r="AN880" s="15"/>
      <c r="AO880" s="15"/>
      <c r="AP880" s="15"/>
      <c r="AQ880" s="15"/>
      <c r="AR880" s="15"/>
      <c r="AS880" s="15"/>
      <c r="AT880" s="15"/>
      <c r="AU880" s="15"/>
      <c r="AV880" s="15"/>
      <c r="AW880" s="15"/>
      <c r="AX880" s="15"/>
      <c r="AY880" s="15"/>
      <c r="AZ880" s="15"/>
      <c r="BA880" s="15"/>
      <c r="BB880" s="15"/>
      <c r="BC880" s="15"/>
      <c r="BD880" s="15"/>
      <c r="BE880" s="15"/>
      <c r="BF880" s="15"/>
      <c r="BG880" s="15"/>
      <c r="BH880" s="15"/>
      <c r="BI880" s="15"/>
      <c r="BJ880" s="15"/>
    </row>
    <row r="881" spans="1:62" ht="12" customHeight="1" x14ac:dyDescent="0.2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c r="AF881" s="15"/>
      <c r="AG881" s="15"/>
      <c r="AH881" s="15"/>
      <c r="AI881" s="15"/>
      <c r="AJ881" s="15"/>
      <c r="AK881" s="15"/>
      <c r="AL881" s="15"/>
      <c r="AM881" s="15"/>
      <c r="AN881" s="15"/>
      <c r="AO881" s="15"/>
      <c r="AP881" s="15"/>
      <c r="AQ881" s="15"/>
      <c r="AR881" s="15"/>
      <c r="AS881" s="15"/>
      <c r="AT881" s="15"/>
      <c r="AU881" s="15"/>
      <c r="AV881" s="15"/>
      <c r="AW881" s="15"/>
      <c r="AX881" s="15"/>
      <c r="AY881" s="15"/>
      <c r="AZ881" s="15"/>
      <c r="BA881" s="15"/>
      <c r="BB881" s="15"/>
      <c r="BC881" s="15"/>
      <c r="BD881" s="15"/>
      <c r="BE881" s="15"/>
      <c r="BF881" s="15"/>
      <c r="BG881" s="15"/>
      <c r="BH881" s="15"/>
      <c r="BI881" s="15"/>
      <c r="BJ881" s="15"/>
    </row>
    <row r="882" spans="1:62" ht="12" customHeight="1" x14ac:dyDescent="0.2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c r="AH882" s="15"/>
      <c r="AI882" s="15"/>
      <c r="AJ882" s="15"/>
      <c r="AK882" s="15"/>
      <c r="AL882" s="15"/>
      <c r="AM882" s="15"/>
      <c r="AN882" s="15"/>
      <c r="AO882" s="15"/>
      <c r="AP882" s="15"/>
      <c r="AQ882" s="15"/>
      <c r="AR882" s="15"/>
      <c r="AS882" s="15"/>
      <c r="AT882" s="15"/>
      <c r="AU882" s="15"/>
      <c r="AV882" s="15"/>
      <c r="AW882" s="15"/>
      <c r="AX882" s="15"/>
      <c r="AY882" s="15"/>
      <c r="AZ882" s="15"/>
      <c r="BA882" s="15"/>
      <c r="BB882" s="15"/>
      <c r="BC882" s="15"/>
      <c r="BD882" s="15"/>
      <c r="BE882" s="15"/>
      <c r="BF882" s="15"/>
      <c r="BG882" s="15"/>
      <c r="BH882" s="15"/>
      <c r="BI882" s="15"/>
      <c r="BJ882" s="15"/>
    </row>
    <row r="883" spans="1:62" ht="12" customHeight="1" x14ac:dyDescent="0.2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c r="AF883" s="15"/>
      <c r="AG883" s="15"/>
      <c r="AH883" s="15"/>
      <c r="AI883" s="15"/>
      <c r="AJ883" s="15"/>
      <c r="AK883" s="15"/>
      <c r="AL883" s="15"/>
      <c r="AM883" s="15"/>
      <c r="AN883" s="15"/>
      <c r="AO883" s="15"/>
      <c r="AP883" s="15"/>
      <c r="AQ883" s="15"/>
      <c r="AR883" s="15"/>
      <c r="AS883" s="15"/>
      <c r="AT883" s="15"/>
      <c r="AU883" s="15"/>
      <c r="AV883" s="15"/>
      <c r="AW883" s="15"/>
      <c r="AX883" s="15"/>
      <c r="AY883" s="15"/>
      <c r="AZ883" s="15"/>
      <c r="BA883" s="15"/>
      <c r="BB883" s="15"/>
      <c r="BC883" s="15"/>
      <c r="BD883" s="15"/>
      <c r="BE883" s="15"/>
      <c r="BF883" s="15"/>
      <c r="BG883" s="15"/>
      <c r="BH883" s="15"/>
      <c r="BI883" s="15"/>
      <c r="BJ883" s="15"/>
    </row>
    <row r="884" spans="1:62" ht="12" customHeight="1" x14ac:dyDescent="0.2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c r="AH884" s="15"/>
      <c r="AI884" s="15"/>
      <c r="AJ884" s="15"/>
      <c r="AK884" s="15"/>
      <c r="AL884" s="15"/>
      <c r="AM884" s="15"/>
      <c r="AN884" s="15"/>
      <c r="AO884" s="15"/>
      <c r="AP884" s="15"/>
      <c r="AQ884" s="15"/>
      <c r="AR884" s="15"/>
      <c r="AS884" s="15"/>
      <c r="AT884" s="15"/>
      <c r="AU884" s="15"/>
      <c r="AV884" s="15"/>
      <c r="AW884" s="15"/>
      <c r="AX884" s="15"/>
      <c r="AY884" s="15"/>
      <c r="AZ884" s="15"/>
      <c r="BA884" s="15"/>
      <c r="BB884" s="15"/>
      <c r="BC884" s="15"/>
      <c r="BD884" s="15"/>
      <c r="BE884" s="15"/>
      <c r="BF884" s="15"/>
      <c r="BG884" s="15"/>
      <c r="BH884" s="15"/>
      <c r="BI884" s="15"/>
      <c r="BJ884" s="15"/>
    </row>
    <row r="885" spans="1:62" ht="12" customHeight="1" x14ac:dyDescent="0.2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c r="AF885" s="15"/>
      <c r="AG885" s="15"/>
      <c r="AH885" s="15"/>
      <c r="AI885" s="15"/>
      <c r="AJ885" s="15"/>
      <c r="AK885" s="15"/>
      <c r="AL885" s="15"/>
      <c r="AM885" s="15"/>
      <c r="AN885" s="15"/>
      <c r="AO885" s="15"/>
      <c r="AP885" s="15"/>
      <c r="AQ885" s="15"/>
      <c r="AR885" s="15"/>
      <c r="AS885" s="15"/>
      <c r="AT885" s="15"/>
      <c r="AU885" s="15"/>
      <c r="AV885" s="15"/>
      <c r="AW885" s="15"/>
      <c r="AX885" s="15"/>
      <c r="AY885" s="15"/>
      <c r="AZ885" s="15"/>
      <c r="BA885" s="15"/>
      <c r="BB885" s="15"/>
      <c r="BC885" s="15"/>
      <c r="BD885" s="15"/>
      <c r="BE885" s="15"/>
      <c r="BF885" s="15"/>
      <c r="BG885" s="15"/>
      <c r="BH885" s="15"/>
      <c r="BI885" s="15"/>
      <c r="BJ885" s="15"/>
    </row>
    <row r="886" spans="1:62" ht="12" customHeight="1" x14ac:dyDescent="0.2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c r="AI886" s="15"/>
      <c r="AJ886" s="15"/>
      <c r="AK886" s="15"/>
      <c r="AL886" s="15"/>
      <c r="AM886" s="15"/>
      <c r="AN886" s="15"/>
      <c r="AO886" s="15"/>
      <c r="AP886" s="15"/>
      <c r="AQ886" s="15"/>
      <c r="AR886" s="15"/>
      <c r="AS886" s="15"/>
      <c r="AT886" s="15"/>
      <c r="AU886" s="15"/>
      <c r="AV886" s="15"/>
      <c r="AW886" s="15"/>
      <c r="AX886" s="15"/>
      <c r="AY886" s="15"/>
      <c r="AZ886" s="15"/>
      <c r="BA886" s="15"/>
      <c r="BB886" s="15"/>
      <c r="BC886" s="15"/>
      <c r="BD886" s="15"/>
      <c r="BE886" s="15"/>
      <c r="BF886" s="15"/>
      <c r="BG886" s="15"/>
      <c r="BH886" s="15"/>
      <c r="BI886" s="15"/>
      <c r="BJ886" s="15"/>
    </row>
    <row r="887" spans="1:62" ht="12" customHeight="1" x14ac:dyDescent="0.2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15"/>
      <c r="AH887" s="15"/>
      <c r="AI887" s="15"/>
      <c r="AJ887" s="15"/>
      <c r="AK887" s="15"/>
      <c r="AL887" s="15"/>
      <c r="AM887" s="15"/>
      <c r="AN887" s="15"/>
      <c r="AO887" s="15"/>
      <c r="AP887" s="15"/>
      <c r="AQ887" s="15"/>
      <c r="AR887" s="15"/>
      <c r="AS887" s="15"/>
      <c r="AT887" s="15"/>
      <c r="AU887" s="15"/>
      <c r="AV887" s="15"/>
      <c r="AW887" s="15"/>
      <c r="AX887" s="15"/>
      <c r="AY887" s="15"/>
      <c r="AZ887" s="15"/>
      <c r="BA887" s="15"/>
      <c r="BB887" s="15"/>
      <c r="BC887" s="15"/>
      <c r="BD887" s="15"/>
      <c r="BE887" s="15"/>
      <c r="BF887" s="15"/>
      <c r="BG887" s="15"/>
      <c r="BH887" s="15"/>
      <c r="BI887" s="15"/>
      <c r="BJ887" s="15"/>
    </row>
    <row r="888" spans="1:62" ht="12" customHeight="1" x14ac:dyDescent="0.2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c r="AI888" s="15"/>
      <c r="AJ888" s="15"/>
      <c r="AK888" s="15"/>
      <c r="AL888" s="15"/>
      <c r="AM888" s="15"/>
      <c r="AN888" s="15"/>
      <c r="AO888" s="15"/>
      <c r="AP888" s="15"/>
      <c r="AQ888" s="15"/>
      <c r="AR888" s="15"/>
      <c r="AS888" s="15"/>
      <c r="AT888" s="15"/>
      <c r="AU888" s="15"/>
      <c r="AV888" s="15"/>
      <c r="AW888" s="15"/>
      <c r="AX888" s="15"/>
      <c r="AY888" s="15"/>
      <c r="AZ888" s="15"/>
      <c r="BA888" s="15"/>
      <c r="BB888" s="15"/>
      <c r="BC888" s="15"/>
      <c r="BD888" s="15"/>
      <c r="BE888" s="15"/>
      <c r="BF888" s="15"/>
      <c r="BG888" s="15"/>
      <c r="BH888" s="15"/>
      <c r="BI888" s="15"/>
      <c r="BJ888" s="15"/>
    </row>
    <row r="889" spans="1:62" ht="12" customHeight="1" x14ac:dyDescent="0.2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15"/>
      <c r="AH889" s="15"/>
      <c r="AI889" s="15"/>
      <c r="AJ889" s="15"/>
      <c r="AK889" s="15"/>
      <c r="AL889" s="15"/>
      <c r="AM889" s="15"/>
      <c r="AN889" s="15"/>
      <c r="AO889" s="15"/>
      <c r="AP889" s="15"/>
      <c r="AQ889" s="15"/>
      <c r="AR889" s="15"/>
      <c r="AS889" s="15"/>
      <c r="AT889" s="15"/>
      <c r="AU889" s="15"/>
      <c r="AV889" s="15"/>
      <c r="AW889" s="15"/>
      <c r="AX889" s="15"/>
      <c r="AY889" s="15"/>
      <c r="AZ889" s="15"/>
      <c r="BA889" s="15"/>
      <c r="BB889" s="15"/>
      <c r="BC889" s="15"/>
      <c r="BD889" s="15"/>
      <c r="BE889" s="15"/>
      <c r="BF889" s="15"/>
      <c r="BG889" s="15"/>
      <c r="BH889" s="15"/>
      <c r="BI889" s="15"/>
      <c r="BJ889" s="15"/>
    </row>
    <row r="890" spans="1:62" ht="12" customHeight="1" x14ac:dyDescent="0.2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c r="AI890" s="15"/>
      <c r="AJ890" s="15"/>
      <c r="AK890" s="15"/>
      <c r="AL890" s="15"/>
      <c r="AM890" s="15"/>
      <c r="AN890" s="15"/>
      <c r="AO890" s="15"/>
      <c r="AP890" s="15"/>
      <c r="AQ890" s="15"/>
      <c r="AR890" s="15"/>
      <c r="AS890" s="15"/>
      <c r="AT890" s="15"/>
      <c r="AU890" s="15"/>
      <c r="AV890" s="15"/>
      <c r="AW890" s="15"/>
      <c r="AX890" s="15"/>
      <c r="AY890" s="15"/>
      <c r="AZ890" s="15"/>
      <c r="BA890" s="15"/>
      <c r="BB890" s="15"/>
      <c r="BC890" s="15"/>
      <c r="BD890" s="15"/>
      <c r="BE890" s="15"/>
      <c r="BF890" s="15"/>
      <c r="BG890" s="15"/>
      <c r="BH890" s="15"/>
      <c r="BI890" s="15"/>
      <c r="BJ890" s="15"/>
    </row>
    <row r="891" spans="1:62" ht="12" customHeight="1" x14ac:dyDescent="0.2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c r="AF891" s="15"/>
      <c r="AG891" s="15"/>
      <c r="AH891" s="15"/>
      <c r="AI891" s="15"/>
      <c r="AJ891" s="15"/>
      <c r="AK891" s="15"/>
      <c r="AL891" s="15"/>
      <c r="AM891" s="15"/>
      <c r="AN891" s="15"/>
      <c r="AO891" s="15"/>
      <c r="AP891" s="15"/>
      <c r="AQ891" s="15"/>
      <c r="AR891" s="15"/>
      <c r="AS891" s="15"/>
      <c r="AT891" s="15"/>
      <c r="AU891" s="15"/>
      <c r="AV891" s="15"/>
      <c r="AW891" s="15"/>
      <c r="AX891" s="15"/>
      <c r="AY891" s="15"/>
      <c r="AZ891" s="15"/>
      <c r="BA891" s="15"/>
      <c r="BB891" s="15"/>
      <c r="BC891" s="15"/>
      <c r="BD891" s="15"/>
      <c r="BE891" s="15"/>
      <c r="BF891" s="15"/>
      <c r="BG891" s="15"/>
      <c r="BH891" s="15"/>
      <c r="BI891" s="15"/>
      <c r="BJ891" s="15"/>
    </row>
    <row r="892" spans="1:62" ht="12" customHeight="1" x14ac:dyDescent="0.2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c r="AH892" s="15"/>
      <c r="AI892" s="15"/>
      <c r="AJ892" s="15"/>
      <c r="AK892" s="15"/>
      <c r="AL892" s="15"/>
      <c r="AM892" s="15"/>
      <c r="AN892" s="15"/>
      <c r="AO892" s="15"/>
      <c r="AP892" s="15"/>
      <c r="AQ892" s="15"/>
      <c r="AR892" s="15"/>
      <c r="AS892" s="15"/>
      <c r="AT892" s="15"/>
      <c r="AU892" s="15"/>
      <c r="AV892" s="15"/>
      <c r="AW892" s="15"/>
      <c r="AX892" s="15"/>
      <c r="AY892" s="15"/>
      <c r="AZ892" s="15"/>
      <c r="BA892" s="15"/>
      <c r="BB892" s="15"/>
      <c r="BC892" s="15"/>
      <c r="BD892" s="15"/>
      <c r="BE892" s="15"/>
      <c r="BF892" s="15"/>
      <c r="BG892" s="15"/>
      <c r="BH892" s="15"/>
      <c r="BI892" s="15"/>
      <c r="BJ892" s="15"/>
    </row>
    <row r="893" spans="1:62" ht="12" customHeight="1" x14ac:dyDescent="0.2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c r="AF893" s="15"/>
      <c r="AG893" s="15"/>
      <c r="AH893" s="15"/>
      <c r="AI893" s="15"/>
      <c r="AJ893" s="15"/>
      <c r="AK893" s="15"/>
      <c r="AL893" s="15"/>
      <c r="AM893" s="15"/>
      <c r="AN893" s="15"/>
      <c r="AO893" s="15"/>
      <c r="AP893" s="15"/>
      <c r="AQ893" s="15"/>
      <c r="AR893" s="15"/>
      <c r="AS893" s="15"/>
      <c r="AT893" s="15"/>
      <c r="AU893" s="15"/>
      <c r="AV893" s="15"/>
      <c r="AW893" s="15"/>
      <c r="AX893" s="15"/>
      <c r="AY893" s="15"/>
      <c r="AZ893" s="15"/>
      <c r="BA893" s="15"/>
      <c r="BB893" s="15"/>
      <c r="BC893" s="15"/>
      <c r="BD893" s="15"/>
      <c r="BE893" s="15"/>
      <c r="BF893" s="15"/>
      <c r="BG893" s="15"/>
      <c r="BH893" s="15"/>
      <c r="BI893" s="15"/>
      <c r="BJ893" s="15"/>
    </row>
    <row r="894" spans="1:62" ht="12" customHeight="1" x14ac:dyDescent="0.2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c r="AH894" s="15"/>
      <c r="AI894" s="15"/>
      <c r="AJ894" s="15"/>
      <c r="AK894" s="15"/>
      <c r="AL894" s="15"/>
      <c r="AM894" s="15"/>
      <c r="AN894" s="15"/>
      <c r="AO894" s="15"/>
      <c r="AP894" s="15"/>
      <c r="AQ894" s="15"/>
      <c r="AR894" s="15"/>
      <c r="AS894" s="15"/>
      <c r="AT894" s="15"/>
      <c r="AU894" s="15"/>
      <c r="AV894" s="15"/>
      <c r="AW894" s="15"/>
      <c r="AX894" s="15"/>
      <c r="AY894" s="15"/>
      <c r="AZ894" s="15"/>
      <c r="BA894" s="15"/>
      <c r="BB894" s="15"/>
      <c r="BC894" s="15"/>
      <c r="BD894" s="15"/>
      <c r="BE894" s="15"/>
      <c r="BF894" s="15"/>
      <c r="BG894" s="15"/>
      <c r="BH894" s="15"/>
      <c r="BI894" s="15"/>
      <c r="BJ894" s="15"/>
    </row>
    <row r="895" spans="1:62" ht="12" customHeight="1" x14ac:dyDescent="0.2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c r="AF895" s="15"/>
      <c r="AG895" s="15"/>
      <c r="AH895" s="15"/>
      <c r="AI895" s="15"/>
      <c r="AJ895" s="15"/>
      <c r="AK895" s="15"/>
      <c r="AL895" s="15"/>
      <c r="AM895" s="15"/>
      <c r="AN895" s="15"/>
      <c r="AO895" s="15"/>
      <c r="AP895" s="15"/>
      <c r="AQ895" s="15"/>
      <c r="AR895" s="15"/>
      <c r="AS895" s="15"/>
      <c r="AT895" s="15"/>
      <c r="AU895" s="15"/>
      <c r="AV895" s="15"/>
      <c r="AW895" s="15"/>
      <c r="AX895" s="15"/>
      <c r="AY895" s="15"/>
      <c r="AZ895" s="15"/>
      <c r="BA895" s="15"/>
      <c r="BB895" s="15"/>
      <c r="BC895" s="15"/>
      <c r="BD895" s="15"/>
      <c r="BE895" s="15"/>
      <c r="BF895" s="15"/>
      <c r="BG895" s="15"/>
      <c r="BH895" s="15"/>
      <c r="BI895" s="15"/>
      <c r="BJ895" s="15"/>
    </row>
    <row r="896" spans="1:62" ht="12" customHeight="1" x14ac:dyDescent="0.2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c r="AH896" s="15"/>
      <c r="AI896" s="15"/>
      <c r="AJ896" s="15"/>
      <c r="AK896" s="15"/>
      <c r="AL896" s="15"/>
      <c r="AM896" s="15"/>
      <c r="AN896" s="15"/>
      <c r="AO896" s="15"/>
      <c r="AP896" s="15"/>
      <c r="AQ896" s="15"/>
      <c r="AR896" s="15"/>
      <c r="AS896" s="15"/>
      <c r="AT896" s="15"/>
      <c r="AU896" s="15"/>
      <c r="AV896" s="15"/>
      <c r="AW896" s="15"/>
      <c r="AX896" s="15"/>
      <c r="AY896" s="15"/>
      <c r="AZ896" s="15"/>
      <c r="BA896" s="15"/>
      <c r="BB896" s="15"/>
      <c r="BC896" s="15"/>
      <c r="BD896" s="15"/>
      <c r="BE896" s="15"/>
      <c r="BF896" s="15"/>
      <c r="BG896" s="15"/>
      <c r="BH896" s="15"/>
      <c r="BI896" s="15"/>
      <c r="BJ896" s="15"/>
    </row>
    <row r="897" spans="1:62" ht="12" customHeight="1" x14ac:dyDescent="0.2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c r="AF897" s="15"/>
      <c r="AG897" s="15"/>
      <c r="AH897" s="15"/>
      <c r="AI897" s="15"/>
      <c r="AJ897" s="15"/>
      <c r="AK897" s="15"/>
      <c r="AL897" s="15"/>
      <c r="AM897" s="15"/>
      <c r="AN897" s="15"/>
      <c r="AO897" s="15"/>
      <c r="AP897" s="15"/>
      <c r="AQ897" s="15"/>
      <c r="AR897" s="15"/>
      <c r="AS897" s="15"/>
      <c r="AT897" s="15"/>
      <c r="AU897" s="15"/>
      <c r="AV897" s="15"/>
      <c r="AW897" s="15"/>
      <c r="AX897" s="15"/>
      <c r="AY897" s="15"/>
      <c r="AZ897" s="15"/>
      <c r="BA897" s="15"/>
      <c r="BB897" s="15"/>
      <c r="BC897" s="15"/>
      <c r="BD897" s="15"/>
      <c r="BE897" s="15"/>
      <c r="BF897" s="15"/>
      <c r="BG897" s="15"/>
      <c r="BH897" s="15"/>
      <c r="BI897" s="15"/>
      <c r="BJ897" s="15"/>
    </row>
    <row r="898" spans="1:62" ht="12" customHeight="1" x14ac:dyDescent="0.2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c r="AH898" s="15"/>
      <c r="AI898" s="15"/>
      <c r="AJ898" s="15"/>
      <c r="AK898" s="15"/>
      <c r="AL898" s="15"/>
      <c r="AM898" s="15"/>
      <c r="AN898" s="15"/>
      <c r="AO898" s="15"/>
      <c r="AP898" s="15"/>
      <c r="AQ898" s="15"/>
      <c r="AR898" s="15"/>
      <c r="AS898" s="15"/>
      <c r="AT898" s="15"/>
      <c r="AU898" s="15"/>
      <c r="AV898" s="15"/>
      <c r="AW898" s="15"/>
      <c r="AX898" s="15"/>
      <c r="AY898" s="15"/>
      <c r="AZ898" s="15"/>
      <c r="BA898" s="15"/>
      <c r="BB898" s="15"/>
      <c r="BC898" s="15"/>
      <c r="BD898" s="15"/>
      <c r="BE898" s="15"/>
      <c r="BF898" s="15"/>
      <c r="BG898" s="15"/>
      <c r="BH898" s="15"/>
      <c r="BI898" s="15"/>
      <c r="BJ898" s="15"/>
    </row>
    <row r="899" spans="1:62" ht="12" customHeight="1" x14ac:dyDescent="0.2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c r="AF899" s="15"/>
      <c r="AG899" s="15"/>
      <c r="AH899" s="15"/>
      <c r="AI899" s="15"/>
      <c r="AJ899" s="15"/>
      <c r="AK899" s="15"/>
      <c r="AL899" s="15"/>
      <c r="AM899" s="15"/>
      <c r="AN899" s="15"/>
      <c r="AO899" s="15"/>
      <c r="AP899" s="15"/>
      <c r="AQ899" s="15"/>
      <c r="AR899" s="15"/>
      <c r="AS899" s="15"/>
      <c r="AT899" s="15"/>
      <c r="AU899" s="15"/>
      <c r="AV899" s="15"/>
      <c r="AW899" s="15"/>
      <c r="AX899" s="15"/>
      <c r="AY899" s="15"/>
      <c r="AZ899" s="15"/>
      <c r="BA899" s="15"/>
      <c r="BB899" s="15"/>
      <c r="BC899" s="15"/>
      <c r="BD899" s="15"/>
      <c r="BE899" s="15"/>
      <c r="BF899" s="15"/>
      <c r="BG899" s="15"/>
      <c r="BH899" s="15"/>
      <c r="BI899" s="15"/>
      <c r="BJ899" s="15"/>
    </row>
    <row r="900" spans="1:62" ht="12" customHeight="1" x14ac:dyDescent="0.2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c r="AH900" s="15"/>
      <c r="AI900" s="15"/>
      <c r="AJ900" s="15"/>
      <c r="AK900" s="15"/>
      <c r="AL900" s="15"/>
      <c r="AM900" s="15"/>
      <c r="AN900" s="15"/>
      <c r="AO900" s="15"/>
      <c r="AP900" s="15"/>
      <c r="AQ900" s="15"/>
      <c r="AR900" s="15"/>
      <c r="AS900" s="15"/>
      <c r="AT900" s="15"/>
      <c r="AU900" s="15"/>
      <c r="AV900" s="15"/>
      <c r="AW900" s="15"/>
      <c r="AX900" s="15"/>
      <c r="AY900" s="15"/>
      <c r="AZ900" s="15"/>
      <c r="BA900" s="15"/>
      <c r="BB900" s="15"/>
      <c r="BC900" s="15"/>
      <c r="BD900" s="15"/>
      <c r="BE900" s="15"/>
      <c r="BF900" s="15"/>
      <c r="BG900" s="15"/>
      <c r="BH900" s="15"/>
      <c r="BI900" s="15"/>
      <c r="BJ900" s="15"/>
    </row>
    <row r="901" spans="1:62" ht="12" customHeight="1" x14ac:dyDescent="0.2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c r="AF901" s="15"/>
      <c r="AG901" s="15"/>
      <c r="AH901" s="15"/>
      <c r="AI901" s="15"/>
      <c r="AJ901" s="15"/>
      <c r="AK901" s="15"/>
      <c r="AL901" s="15"/>
      <c r="AM901" s="15"/>
      <c r="AN901" s="15"/>
      <c r="AO901" s="15"/>
      <c r="AP901" s="15"/>
      <c r="AQ901" s="15"/>
      <c r="AR901" s="15"/>
      <c r="AS901" s="15"/>
      <c r="AT901" s="15"/>
      <c r="AU901" s="15"/>
      <c r="AV901" s="15"/>
      <c r="AW901" s="15"/>
      <c r="AX901" s="15"/>
      <c r="AY901" s="15"/>
      <c r="AZ901" s="15"/>
      <c r="BA901" s="15"/>
      <c r="BB901" s="15"/>
      <c r="BC901" s="15"/>
      <c r="BD901" s="15"/>
      <c r="BE901" s="15"/>
      <c r="BF901" s="15"/>
      <c r="BG901" s="15"/>
      <c r="BH901" s="15"/>
      <c r="BI901" s="15"/>
      <c r="BJ901" s="15"/>
    </row>
    <row r="902" spans="1:62" ht="12" customHeight="1" x14ac:dyDescent="0.2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c r="AH902" s="15"/>
      <c r="AI902" s="15"/>
      <c r="AJ902" s="15"/>
      <c r="AK902" s="15"/>
      <c r="AL902" s="15"/>
      <c r="AM902" s="15"/>
      <c r="AN902" s="15"/>
      <c r="AO902" s="15"/>
      <c r="AP902" s="15"/>
      <c r="AQ902" s="15"/>
      <c r="AR902" s="15"/>
      <c r="AS902" s="15"/>
      <c r="AT902" s="15"/>
      <c r="AU902" s="15"/>
      <c r="AV902" s="15"/>
      <c r="AW902" s="15"/>
      <c r="AX902" s="15"/>
      <c r="AY902" s="15"/>
      <c r="AZ902" s="15"/>
      <c r="BA902" s="15"/>
      <c r="BB902" s="15"/>
      <c r="BC902" s="15"/>
      <c r="BD902" s="15"/>
      <c r="BE902" s="15"/>
      <c r="BF902" s="15"/>
      <c r="BG902" s="15"/>
      <c r="BH902" s="15"/>
      <c r="BI902" s="15"/>
      <c r="BJ902" s="15"/>
    </row>
    <row r="903" spans="1:62" ht="12" customHeight="1" x14ac:dyDescent="0.2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c r="AG903" s="15"/>
      <c r="AH903" s="15"/>
      <c r="AI903" s="15"/>
      <c r="AJ903" s="15"/>
      <c r="AK903" s="15"/>
      <c r="AL903" s="15"/>
      <c r="AM903" s="15"/>
      <c r="AN903" s="15"/>
      <c r="AO903" s="15"/>
      <c r="AP903" s="15"/>
      <c r="AQ903" s="15"/>
      <c r="AR903" s="15"/>
      <c r="AS903" s="15"/>
      <c r="AT903" s="15"/>
      <c r="AU903" s="15"/>
      <c r="AV903" s="15"/>
      <c r="AW903" s="15"/>
      <c r="AX903" s="15"/>
      <c r="AY903" s="15"/>
      <c r="AZ903" s="15"/>
      <c r="BA903" s="15"/>
      <c r="BB903" s="15"/>
      <c r="BC903" s="15"/>
      <c r="BD903" s="15"/>
      <c r="BE903" s="15"/>
      <c r="BF903" s="15"/>
      <c r="BG903" s="15"/>
      <c r="BH903" s="15"/>
      <c r="BI903" s="15"/>
      <c r="BJ903" s="15"/>
    </row>
    <row r="904" spans="1:62" ht="12" customHeight="1" x14ac:dyDescent="0.2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c r="AH904" s="15"/>
      <c r="AI904" s="15"/>
      <c r="AJ904" s="15"/>
      <c r="AK904" s="15"/>
      <c r="AL904" s="15"/>
      <c r="AM904" s="15"/>
      <c r="AN904" s="15"/>
      <c r="AO904" s="15"/>
      <c r="AP904" s="15"/>
      <c r="AQ904" s="15"/>
      <c r="AR904" s="15"/>
      <c r="AS904" s="15"/>
      <c r="AT904" s="15"/>
      <c r="AU904" s="15"/>
      <c r="AV904" s="15"/>
      <c r="AW904" s="15"/>
      <c r="AX904" s="15"/>
      <c r="AY904" s="15"/>
      <c r="AZ904" s="15"/>
      <c r="BA904" s="15"/>
      <c r="BB904" s="15"/>
      <c r="BC904" s="15"/>
      <c r="BD904" s="15"/>
      <c r="BE904" s="15"/>
      <c r="BF904" s="15"/>
      <c r="BG904" s="15"/>
      <c r="BH904" s="15"/>
      <c r="BI904" s="15"/>
      <c r="BJ904" s="15"/>
    </row>
    <row r="905" spans="1:62" ht="12" customHeight="1" x14ac:dyDescent="0.2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c r="AF905" s="15"/>
      <c r="AG905" s="15"/>
      <c r="AH905" s="15"/>
      <c r="AI905" s="15"/>
      <c r="AJ905" s="15"/>
      <c r="AK905" s="15"/>
      <c r="AL905" s="15"/>
      <c r="AM905" s="15"/>
      <c r="AN905" s="15"/>
      <c r="AO905" s="15"/>
      <c r="AP905" s="15"/>
      <c r="AQ905" s="15"/>
      <c r="AR905" s="15"/>
      <c r="AS905" s="15"/>
      <c r="AT905" s="15"/>
      <c r="AU905" s="15"/>
      <c r="AV905" s="15"/>
      <c r="AW905" s="15"/>
      <c r="AX905" s="15"/>
      <c r="AY905" s="15"/>
      <c r="AZ905" s="15"/>
      <c r="BA905" s="15"/>
      <c r="BB905" s="15"/>
      <c r="BC905" s="15"/>
      <c r="BD905" s="15"/>
      <c r="BE905" s="15"/>
      <c r="BF905" s="15"/>
      <c r="BG905" s="15"/>
      <c r="BH905" s="15"/>
      <c r="BI905" s="15"/>
      <c r="BJ905" s="15"/>
    </row>
    <row r="906" spans="1:62" ht="12" customHeight="1" x14ac:dyDescent="0.2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c r="AH906" s="15"/>
      <c r="AI906" s="15"/>
      <c r="AJ906" s="15"/>
      <c r="AK906" s="15"/>
      <c r="AL906" s="15"/>
      <c r="AM906" s="15"/>
      <c r="AN906" s="15"/>
      <c r="AO906" s="15"/>
      <c r="AP906" s="15"/>
      <c r="AQ906" s="15"/>
      <c r="AR906" s="15"/>
      <c r="AS906" s="15"/>
      <c r="AT906" s="15"/>
      <c r="AU906" s="15"/>
      <c r="AV906" s="15"/>
      <c r="AW906" s="15"/>
      <c r="AX906" s="15"/>
      <c r="AY906" s="15"/>
      <c r="AZ906" s="15"/>
      <c r="BA906" s="15"/>
      <c r="BB906" s="15"/>
      <c r="BC906" s="15"/>
      <c r="BD906" s="15"/>
      <c r="BE906" s="15"/>
      <c r="BF906" s="15"/>
      <c r="BG906" s="15"/>
      <c r="BH906" s="15"/>
      <c r="BI906" s="15"/>
      <c r="BJ906" s="15"/>
    </row>
    <row r="907" spans="1:62" ht="12" customHeight="1" x14ac:dyDescent="0.2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c r="AF907" s="15"/>
      <c r="AG907" s="15"/>
      <c r="AH907" s="15"/>
      <c r="AI907" s="15"/>
      <c r="AJ907" s="15"/>
      <c r="AK907" s="15"/>
      <c r="AL907" s="15"/>
      <c r="AM907" s="15"/>
      <c r="AN907" s="15"/>
      <c r="AO907" s="15"/>
      <c r="AP907" s="15"/>
      <c r="AQ907" s="15"/>
      <c r="AR907" s="15"/>
      <c r="AS907" s="15"/>
      <c r="AT907" s="15"/>
      <c r="AU907" s="15"/>
      <c r="AV907" s="15"/>
      <c r="AW907" s="15"/>
      <c r="AX907" s="15"/>
      <c r="AY907" s="15"/>
      <c r="AZ907" s="15"/>
      <c r="BA907" s="15"/>
      <c r="BB907" s="15"/>
      <c r="BC907" s="15"/>
      <c r="BD907" s="15"/>
      <c r="BE907" s="15"/>
      <c r="BF907" s="15"/>
      <c r="BG907" s="15"/>
      <c r="BH907" s="15"/>
      <c r="BI907" s="15"/>
      <c r="BJ907" s="15"/>
    </row>
    <row r="908" spans="1:62" ht="12" customHeight="1" x14ac:dyDescent="0.2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c r="AH908" s="15"/>
      <c r="AI908" s="15"/>
      <c r="AJ908" s="15"/>
      <c r="AK908" s="15"/>
      <c r="AL908" s="15"/>
      <c r="AM908" s="15"/>
      <c r="AN908" s="15"/>
      <c r="AO908" s="15"/>
      <c r="AP908" s="15"/>
      <c r="AQ908" s="15"/>
      <c r="AR908" s="15"/>
      <c r="AS908" s="15"/>
      <c r="AT908" s="15"/>
      <c r="AU908" s="15"/>
      <c r="AV908" s="15"/>
      <c r="AW908" s="15"/>
      <c r="AX908" s="15"/>
      <c r="AY908" s="15"/>
      <c r="AZ908" s="15"/>
      <c r="BA908" s="15"/>
      <c r="BB908" s="15"/>
      <c r="BC908" s="15"/>
      <c r="BD908" s="15"/>
      <c r="BE908" s="15"/>
      <c r="BF908" s="15"/>
      <c r="BG908" s="15"/>
      <c r="BH908" s="15"/>
      <c r="BI908" s="15"/>
      <c r="BJ908" s="15"/>
    </row>
    <row r="909" spans="1:62" ht="12" customHeight="1" x14ac:dyDescent="0.2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c r="AD909" s="15"/>
      <c r="AE909" s="15"/>
      <c r="AF909" s="15"/>
      <c r="AG909" s="15"/>
      <c r="AH909" s="15"/>
      <c r="AI909" s="15"/>
      <c r="AJ909" s="15"/>
      <c r="AK909" s="15"/>
      <c r="AL909" s="15"/>
      <c r="AM909" s="15"/>
      <c r="AN909" s="15"/>
      <c r="AO909" s="15"/>
      <c r="AP909" s="15"/>
      <c r="AQ909" s="15"/>
      <c r="AR909" s="15"/>
      <c r="AS909" s="15"/>
      <c r="AT909" s="15"/>
      <c r="AU909" s="15"/>
      <c r="AV909" s="15"/>
      <c r="AW909" s="15"/>
      <c r="AX909" s="15"/>
      <c r="AY909" s="15"/>
      <c r="AZ909" s="15"/>
      <c r="BA909" s="15"/>
      <c r="BB909" s="15"/>
      <c r="BC909" s="15"/>
      <c r="BD909" s="15"/>
      <c r="BE909" s="15"/>
      <c r="BF909" s="15"/>
      <c r="BG909" s="15"/>
      <c r="BH909" s="15"/>
      <c r="BI909" s="15"/>
      <c r="BJ909" s="15"/>
    </row>
    <row r="910" spans="1:62" ht="12" customHeight="1" x14ac:dyDescent="0.2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15"/>
      <c r="AH910" s="15"/>
      <c r="AI910" s="15"/>
      <c r="AJ910" s="15"/>
      <c r="AK910" s="15"/>
      <c r="AL910" s="15"/>
      <c r="AM910" s="15"/>
      <c r="AN910" s="15"/>
      <c r="AO910" s="15"/>
      <c r="AP910" s="15"/>
      <c r="AQ910" s="15"/>
      <c r="AR910" s="15"/>
      <c r="AS910" s="15"/>
      <c r="AT910" s="15"/>
      <c r="AU910" s="15"/>
      <c r="AV910" s="15"/>
      <c r="AW910" s="15"/>
      <c r="AX910" s="15"/>
      <c r="AY910" s="15"/>
      <c r="AZ910" s="15"/>
      <c r="BA910" s="15"/>
      <c r="BB910" s="15"/>
      <c r="BC910" s="15"/>
      <c r="BD910" s="15"/>
      <c r="BE910" s="15"/>
      <c r="BF910" s="15"/>
      <c r="BG910" s="15"/>
      <c r="BH910" s="15"/>
      <c r="BI910" s="15"/>
      <c r="BJ910" s="15"/>
    </row>
    <row r="911" spans="1:62" ht="12" customHeight="1" x14ac:dyDescent="0.2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c r="AD911" s="15"/>
      <c r="AE911" s="15"/>
      <c r="AF911" s="15"/>
      <c r="AG911" s="15"/>
      <c r="AH911" s="15"/>
      <c r="AI911" s="15"/>
      <c r="AJ911" s="15"/>
      <c r="AK911" s="15"/>
      <c r="AL911" s="15"/>
      <c r="AM911" s="15"/>
      <c r="AN911" s="15"/>
      <c r="AO911" s="15"/>
      <c r="AP911" s="15"/>
      <c r="AQ911" s="15"/>
      <c r="AR911" s="15"/>
      <c r="AS911" s="15"/>
      <c r="AT911" s="15"/>
      <c r="AU911" s="15"/>
      <c r="AV911" s="15"/>
      <c r="AW911" s="15"/>
      <c r="AX911" s="15"/>
      <c r="AY911" s="15"/>
      <c r="AZ911" s="15"/>
      <c r="BA911" s="15"/>
      <c r="BB911" s="15"/>
      <c r="BC911" s="15"/>
      <c r="BD911" s="15"/>
      <c r="BE911" s="15"/>
      <c r="BF911" s="15"/>
      <c r="BG911" s="15"/>
      <c r="BH911" s="15"/>
      <c r="BI911" s="15"/>
      <c r="BJ911" s="15"/>
    </row>
    <row r="912" spans="1:62" ht="12" customHeight="1" x14ac:dyDescent="0.2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c r="AD912" s="15"/>
      <c r="AE912" s="15"/>
      <c r="AF912" s="15"/>
      <c r="AG912" s="15"/>
      <c r="AH912" s="15"/>
      <c r="AI912" s="15"/>
      <c r="AJ912" s="15"/>
      <c r="AK912" s="15"/>
      <c r="AL912" s="15"/>
      <c r="AM912" s="15"/>
      <c r="AN912" s="15"/>
      <c r="AO912" s="15"/>
      <c r="AP912" s="15"/>
      <c r="AQ912" s="15"/>
      <c r="AR912" s="15"/>
      <c r="AS912" s="15"/>
      <c r="AT912" s="15"/>
      <c r="AU912" s="15"/>
      <c r="AV912" s="15"/>
      <c r="AW912" s="15"/>
      <c r="AX912" s="15"/>
      <c r="AY912" s="15"/>
      <c r="AZ912" s="15"/>
      <c r="BA912" s="15"/>
      <c r="BB912" s="15"/>
      <c r="BC912" s="15"/>
      <c r="BD912" s="15"/>
      <c r="BE912" s="15"/>
      <c r="BF912" s="15"/>
      <c r="BG912" s="15"/>
      <c r="BH912" s="15"/>
      <c r="BI912" s="15"/>
      <c r="BJ912" s="15"/>
    </row>
    <row r="913" spans="1:62" ht="12" customHeight="1" x14ac:dyDescent="0.2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c r="AD913" s="15"/>
      <c r="AE913" s="15"/>
      <c r="AF913" s="15"/>
      <c r="AG913" s="15"/>
      <c r="AH913" s="15"/>
      <c r="AI913" s="15"/>
      <c r="AJ913" s="15"/>
      <c r="AK913" s="15"/>
      <c r="AL913" s="15"/>
      <c r="AM913" s="15"/>
      <c r="AN913" s="15"/>
      <c r="AO913" s="15"/>
      <c r="AP913" s="15"/>
      <c r="AQ913" s="15"/>
      <c r="AR913" s="15"/>
      <c r="AS913" s="15"/>
      <c r="AT913" s="15"/>
      <c r="AU913" s="15"/>
      <c r="AV913" s="15"/>
      <c r="AW913" s="15"/>
      <c r="AX913" s="15"/>
      <c r="AY913" s="15"/>
      <c r="AZ913" s="15"/>
      <c r="BA913" s="15"/>
      <c r="BB913" s="15"/>
      <c r="BC913" s="15"/>
      <c r="BD913" s="15"/>
      <c r="BE913" s="15"/>
      <c r="BF913" s="15"/>
      <c r="BG913" s="15"/>
      <c r="BH913" s="15"/>
      <c r="BI913" s="15"/>
      <c r="BJ913" s="15"/>
    </row>
    <row r="914" spans="1:62" ht="12" customHeight="1" x14ac:dyDescent="0.2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c r="AD914" s="15"/>
      <c r="AE914" s="15"/>
      <c r="AF914" s="15"/>
      <c r="AG914" s="15"/>
      <c r="AH914" s="15"/>
      <c r="AI914" s="15"/>
      <c r="AJ914" s="15"/>
      <c r="AK914" s="15"/>
      <c r="AL914" s="15"/>
      <c r="AM914" s="15"/>
      <c r="AN914" s="15"/>
      <c r="AO914" s="15"/>
      <c r="AP914" s="15"/>
      <c r="AQ914" s="15"/>
      <c r="AR914" s="15"/>
      <c r="AS914" s="15"/>
      <c r="AT914" s="15"/>
      <c r="AU914" s="15"/>
      <c r="AV914" s="15"/>
      <c r="AW914" s="15"/>
      <c r="AX914" s="15"/>
      <c r="AY914" s="15"/>
      <c r="AZ914" s="15"/>
      <c r="BA914" s="15"/>
      <c r="BB914" s="15"/>
      <c r="BC914" s="15"/>
      <c r="BD914" s="15"/>
      <c r="BE914" s="15"/>
      <c r="BF914" s="15"/>
      <c r="BG914" s="15"/>
      <c r="BH914" s="15"/>
      <c r="BI914" s="15"/>
      <c r="BJ914" s="15"/>
    </row>
    <row r="915" spans="1:62" ht="12" customHeight="1" x14ac:dyDescent="0.2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c r="AD915" s="15"/>
      <c r="AE915" s="15"/>
      <c r="AF915" s="15"/>
      <c r="AG915" s="15"/>
      <c r="AH915" s="15"/>
      <c r="AI915" s="15"/>
      <c r="AJ915" s="15"/>
      <c r="AK915" s="15"/>
      <c r="AL915" s="15"/>
      <c r="AM915" s="15"/>
      <c r="AN915" s="15"/>
      <c r="AO915" s="15"/>
      <c r="AP915" s="15"/>
      <c r="AQ915" s="15"/>
      <c r="AR915" s="15"/>
      <c r="AS915" s="15"/>
      <c r="AT915" s="15"/>
      <c r="AU915" s="15"/>
      <c r="AV915" s="15"/>
      <c r="AW915" s="15"/>
      <c r="AX915" s="15"/>
      <c r="AY915" s="15"/>
      <c r="AZ915" s="15"/>
      <c r="BA915" s="15"/>
      <c r="BB915" s="15"/>
      <c r="BC915" s="15"/>
      <c r="BD915" s="15"/>
      <c r="BE915" s="15"/>
      <c r="BF915" s="15"/>
      <c r="BG915" s="15"/>
      <c r="BH915" s="15"/>
      <c r="BI915" s="15"/>
      <c r="BJ915" s="15"/>
    </row>
    <row r="916" spans="1:62" ht="12" customHeight="1" x14ac:dyDescent="0.2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c r="AD916" s="15"/>
      <c r="AE916" s="15"/>
      <c r="AF916" s="15"/>
      <c r="AG916" s="15"/>
      <c r="AH916" s="15"/>
      <c r="AI916" s="15"/>
      <c r="AJ916" s="15"/>
      <c r="AK916" s="15"/>
      <c r="AL916" s="15"/>
      <c r="AM916" s="15"/>
      <c r="AN916" s="15"/>
      <c r="AO916" s="15"/>
      <c r="AP916" s="15"/>
      <c r="AQ916" s="15"/>
      <c r="AR916" s="15"/>
      <c r="AS916" s="15"/>
      <c r="AT916" s="15"/>
      <c r="AU916" s="15"/>
      <c r="AV916" s="15"/>
      <c r="AW916" s="15"/>
      <c r="AX916" s="15"/>
      <c r="AY916" s="15"/>
      <c r="AZ916" s="15"/>
      <c r="BA916" s="15"/>
      <c r="BB916" s="15"/>
      <c r="BC916" s="15"/>
      <c r="BD916" s="15"/>
      <c r="BE916" s="15"/>
      <c r="BF916" s="15"/>
      <c r="BG916" s="15"/>
      <c r="BH916" s="15"/>
      <c r="BI916" s="15"/>
      <c r="BJ916" s="15"/>
    </row>
    <row r="917" spans="1:62" ht="12" customHeight="1" x14ac:dyDescent="0.2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c r="AD917" s="15"/>
      <c r="AE917" s="15"/>
      <c r="AF917" s="15"/>
      <c r="AG917" s="15"/>
      <c r="AH917" s="15"/>
      <c r="AI917" s="15"/>
      <c r="AJ917" s="15"/>
      <c r="AK917" s="15"/>
      <c r="AL917" s="15"/>
      <c r="AM917" s="15"/>
      <c r="AN917" s="15"/>
      <c r="AO917" s="15"/>
      <c r="AP917" s="15"/>
      <c r="AQ917" s="15"/>
      <c r="AR917" s="15"/>
      <c r="AS917" s="15"/>
      <c r="AT917" s="15"/>
      <c r="AU917" s="15"/>
      <c r="AV917" s="15"/>
      <c r="AW917" s="15"/>
      <c r="AX917" s="15"/>
      <c r="AY917" s="15"/>
      <c r="AZ917" s="15"/>
      <c r="BA917" s="15"/>
      <c r="BB917" s="15"/>
      <c r="BC917" s="15"/>
      <c r="BD917" s="15"/>
      <c r="BE917" s="15"/>
      <c r="BF917" s="15"/>
      <c r="BG917" s="15"/>
      <c r="BH917" s="15"/>
      <c r="BI917" s="15"/>
      <c r="BJ917" s="15"/>
    </row>
    <row r="918" spans="1:62" ht="12" customHeight="1" x14ac:dyDescent="0.2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c r="AD918" s="15"/>
      <c r="AE918" s="15"/>
      <c r="AF918" s="15"/>
      <c r="AG918" s="15"/>
      <c r="AH918" s="15"/>
      <c r="AI918" s="15"/>
      <c r="AJ918" s="15"/>
      <c r="AK918" s="15"/>
      <c r="AL918" s="15"/>
      <c r="AM918" s="15"/>
      <c r="AN918" s="15"/>
      <c r="AO918" s="15"/>
      <c r="AP918" s="15"/>
      <c r="AQ918" s="15"/>
      <c r="AR918" s="15"/>
      <c r="AS918" s="15"/>
      <c r="AT918" s="15"/>
      <c r="AU918" s="15"/>
      <c r="AV918" s="15"/>
      <c r="AW918" s="15"/>
      <c r="AX918" s="15"/>
      <c r="AY918" s="15"/>
      <c r="AZ918" s="15"/>
      <c r="BA918" s="15"/>
      <c r="BB918" s="15"/>
      <c r="BC918" s="15"/>
      <c r="BD918" s="15"/>
      <c r="BE918" s="15"/>
      <c r="BF918" s="15"/>
      <c r="BG918" s="15"/>
      <c r="BH918" s="15"/>
      <c r="BI918" s="15"/>
      <c r="BJ918" s="15"/>
    </row>
    <row r="919" spans="1:62" ht="12" customHeight="1" x14ac:dyDescent="0.2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c r="AD919" s="15"/>
      <c r="AE919" s="15"/>
      <c r="AF919" s="15"/>
      <c r="AG919" s="15"/>
      <c r="AH919" s="15"/>
      <c r="AI919" s="15"/>
      <c r="AJ919" s="15"/>
      <c r="AK919" s="15"/>
      <c r="AL919" s="15"/>
      <c r="AM919" s="15"/>
      <c r="AN919" s="15"/>
      <c r="AO919" s="15"/>
      <c r="AP919" s="15"/>
      <c r="AQ919" s="15"/>
      <c r="AR919" s="15"/>
      <c r="AS919" s="15"/>
      <c r="AT919" s="15"/>
      <c r="AU919" s="15"/>
      <c r="AV919" s="15"/>
      <c r="AW919" s="15"/>
      <c r="AX919" s="15"/>
      <c r="AY919" s="15"/>
      <c r="AZ919" s="15"/>
      <c r="BA919" s="15"/>
      <c r="BB919" s="15"/>
      <c r="BC919" s="15"/>
      <c r="BD919" s="15"/>
      <c r="BE919" s="15"/>
      <c r="BF919" s="15"/>
      <c r="BG919" s="15"/>
      <c r="BH919" s="15"/>
      <c r="BI919" s="15"/>
      <c r="BJ919" s="15"/>
    </row>
    <row r="920" spans="1:62" ht="12" customHeight="1" x14ac:dyDescent="0.2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c r="AD920" s="15"/>
      <c r="AE920" s="15"/>
      <c r="AF920" s="15"/>
      <c r="AG920" s="15"/>
      <c r="AH920" s="15"/>
      <c r="AI920" s="15"/>
      <c r="AJ920" s="15"/>
      <c r="AK920" s="15"/>
      <c r="AL920" s="15"/>
      <c r="AM920" s="15"/>
      <c r="AN920" s="15"/>
      <c r="AO920" s="15"/>
      <c r="AP920" s="15"/>
      <c r="AQ920" s="15"/>
      <c r="AR920" s="15"/>
      <c r="AS920" s="15"/>
      <c r="AT920" s="15"/>
      <c r="AU920" s="15"/>
      <c r="AV920" s="15"/>
      <c r="AW920" s="15"/>
      <c r="AX920" s="15"/>
      <c r="AY920" s="15"/>
      <c r="AZ920" s="15"/>
      <c r="BA920" s="15"/>
      <c r="BB920" s="15"/>
      <c r="BC920" s="15"/>
      <c r="BD920" s="15"/>
      <c r="BE920" s="15"/>
      <c r="BF920" s="15"/>
      <c r="BG920" s="15"/>
      <c r="BH920" s="15"/>
      <c r="BI920" s="15"/>
      <c r="BJ920" s="15"/>
    </row>
    <row r="921" spans="1:62" ht="12" customHeight="1" x14ac:dyDescent="0.2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c r="AD921" s="15"/>
      <c r="AE921" s="15"/>
      <c r="AF921" s="15"/>
      <c r="AG921" s="15"/>
      <c r="AH921" s="15"/>
      <c r="AI921" s="15"/>
      <c r="AJ921" s="15"/>
      <c r="AK921" s="15"/>
      <c r="AL921" s="15"/>
      <c r="AM921" s="15"/>
      <c r="AN921" s="15"/>
      <c r="AO921" s="15"/>
      <c r="AP921" s="15"/>
      <c r="AQ921" s="15"/>
      <c r="AR921" s="15"/>
      <c r="AS921" s="15"/>
      <c r="AT921" s="15"/>
      <c r="AU921" s="15"/>
      <c r="AV921" s="15"/>
      <c r="AW921" s="15"/>
      <c r="AX921" s="15"/>
      <c r="AY921" s="15"/>
      <c r="AZ921" s="15"/>
      <c r="BA921" s="15"/>
      <c r="BB921" s="15"/>
      <c r="BC921" s="15"/>
      <c r="BD921" s="15"/>
      <c r="BE921" s="15"/>
      <c r="BF921" s="15"/>
      <c r="BG921" s="15"/>
      <c r="BH921" s="15"/>
      <c r="BI921" s="15"/>
      <c r="BJ921" s="15"/>
    </row>
    <row r="922" spans="1:62" ht="12" customHeight="1" x14ac:dyDescent="0.2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c r="AD922" s="15"/>
      <c r="AE922" s="15"/>
      <c r="AF922" s="15"/>
      <c r="AG922" s="15"/>
      <c r="AH922" s="15"/>
      <c r="AI922" s="15"/>
      <c r="AJ922" s="15"/>
      <c r="AK922" s="15"/>
      <c r="AL922" s="15"/>
      <c r="AM922" s="15"/>
      <c r="AN922" s="15"/>
      <c r="AO922" s="15"/>
      <c r="AP922" s="15"/>
      <c r="AQ922" s="15"/>
      <c r="AR922" s="15"/>
      <c r="AS922" s="15"/>
      <c r="AT922" s="15"/>
      <c r="AU922" s="15"/>
      <c r="AV922" s="15"/>
      <c r="AW922" s="15"/>
      <c r="AX922" s="15"/>
      <c r="AY922" s="15"/>
      <c r="AZ922" s="15"/>
      <c r="BA922" s="15"/>
      <c r="BB922" s="15"/>
      <c r="BC922" s="15"/>
      <c r="BD922" s="15"/>
      <c r="BE922" s="15"/>
      <c r="BF922" s="15"/>
      <c r="BG922" s="15"/>
      <c r="BH922" s="15"/>
      <c r="BI922" s="15"/>
      <c r="BJ922" s="15"/>
    </row>
    <row r="923" spans="1:62" ht="12" customHeight="1" x14ac:dyDescent="0.2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c r="AD923" s="15"/>
      <c r="AE923" s="15"/>
      <c r="AF923" s="15"/>
      <c r="AG923" s="15"/>
      <c r="AH923" s="15"/>
      <c r="AI923" s="15"/>
      <c r="AJ923" s="15"/>
      <c r="AK923" s="15"/>
      <c r="AL923" s="15"/>
      <c r="AM923" s="15"/>
      <c r="AN923" s="15"/>
      <c r="AO923" s="15"/>
      <c r="AP923" s="15"/>
      <c r="AQ923" s="15"/>
      <c r="AR923" s="15"/>
      <c r="AS923" s="15"/>
      <c r="AT923" s="15"/>
      <c r="AU923" s="15"/>
      <c r="AV923" s="15"/>
      <c r="AW923" s="15"/>
      <c r="AX923" s="15"/>
      <c r="AY923" s="15"/>
      <c r="AZ923" s="15"/>
      <c r="BA923" s="15"/>
      <c r="BB923" s="15"/>
      <c r="BC923" s="15"/>
      <c r="BD923" s="15"/>
      <c r="BE923" s="15"/>
      <c r="BF923" s="15"/>
      <c r="BG923" s="15"/>
      <c r="BH923" s="15"/>
      <c r="BI923" s="15"/>
      <c r="BJ923" s="15"/>
    </row>
    <row r="924" spans="1:62" ht="12" customHeight="1" x14ac:dyDescent="0.2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c r="AD924" s="15"/>
      <c r="AE924" s="15"/>
      <c r="AF924" s="15"/>
      <c r="AG924" s="15"/>
      <c r="AH924" s="15"/>
      <c r="AI924" s="15"/>
      <c r="AJ924" s="15"/>
      <c r="AK924" s="15"/>
      <c r="AL924" s="15"/>
      <c r="AM924" s="15"/>
      <c r="AN924" s="15"/>
      <c r="AO924" s="15"/>
      <c r="AP924" s="15"/>
      <c r="AQ924" s="15"/>
      <c r="AR924" s="15"/>
      <c r="AS924" s="15"/>
      <c r="AT924" s="15"/>
      <c r="AU924" s="15"/>
      <c r="AV924" s="15"/>
      <c r="AW924" s="15"/>
      <c r="AX924" s="15"/>
      <c r="AY924" s="15"/>
      <c r="AZ924" s="15"/>
      <c r="BA924" s="15"/>
      <c r="BB924" s="15"/>
      <c r="BC924" s="15"/>
      <c r="BD924" s="15"/>
      <c r="BE924" s="15"/>
      <c r="BF924" s="15"/>
      <c r="BG924" s="15"/>
      <c r="BH924" s="15"/>
      <c r="BI924" s="15"/>
      <c r="BJ924" s="15"/>
    </row>
    <row r="925" spans="1:62" ht="12" customHeight="1" x14ac:dyDescent="0.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c r="AD925" s="15"/>
      <c r="AE925" s="15"/>
      <c r="AF925" s="15"/>
      <c r="AG925" s="15"/>
      <c r="AH925" s="15"/>
      <c r="AI925" s="15"/>
      <c r="AJ925" s="15"/>
      <c r="AK925" s="15"/>
      <c r="AL925" s="15"/>
      <c r="AM925" s="15"/>
      <c r="AN925" s="15"/>
      <c r="AO925" s="15"/>
      <c r="AP925" s="15"/>
      <c r="AQ925" s="15"/>
      <c r="AR925" s="15"/>
      <c r="AS925" s="15"/>
      <c r="AT925" s="15"/>
      <c r="AU925" s="15"/>
      <c r="AV925" s="15"/>
      <c r="AW925" s="15"/>
      <c r="AX925" s="15"/>
      <c r="AY925" s="15"/>
      <c r="AZ925" s="15"/>
      <c r="BA925" s="15"/>
      <c r="BB925" s="15"/>
      <c r="BC925" s="15"/>
      <c r="BD925" s="15"/>
      <c r="BE925" s="15"/>
      <c r="BF925" s="15"/>
      <c r="BG925" s="15"/>
      <c r="BH925" s="15"/>
      <c r="BI925" s="15"/>
      <c r="BJ925" s="15"/>
    </row>
    <row r="926" spans="1:62" ht="12" customHeight="1" x14ac:dyDescent="0.2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c r="AD926" s="15"/>
      <c r="AE926" s="15"/>
      <c r="AF926" s="15"/>
      <c r="AG926" s="15"/>
      <c r="AH926" s="15"/>
      <c r="AI926" s="15"/>
      <c r="AJ926" s="15"/>
      <c r="AK926" s="15"/>
      <c r="AL926" s="15"/>
      <c r="AM926" s="15"/>
      <c r="AN926" s="15"/>
      <c r="AO926" s="15"/>
      <c r="AP926" s="15"/>
      <c r="AQ926" s="15"/>
      <c r="AR926" s="15"/>
      <c r="AS926" s="15"/>
      <c r="AT926" s="15"/>
      <c r="AU926" s="15"/>
      <c r="AV926" s="15"/>
      <c r="AW926" s="15"/>
      <c r="AX926" s="15"/>
      <c r="AY926" s="15"/>
      <c r="AZ926" s="15"/>
      <c r="BA926" s="15"/>
      <c r="BB926" s="15"/>
      <c r="BC926" s="15"/>
      <c r="BD926" s="15"/>
      <c r="BE926" s="15"/>
      <c r="BF926" s="15"/>
      <c r="BG926" s="15"/>
      <c r="BH926" s="15"/>
      <c r="BI926" s="15"/>
      <c r="BJ926" s="15"/>
    </row>
    <row r="927" spans="1:62" ht="12" customHeight="1" x14ac:dyDescent="0.2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c r="AD927" s="15"/>
      <c r="AE927" s="15"/>
      <c r="AF927" s="15"/>
      <c r="AG927" s="15"/>
      <c r="AH927" s="15"/>
      <c r="AI927" s="15"/>
      <c r="AJ927" s="15"/>
      <c r="AK927" s="15"/>
      <c r="AL927" s="15"/>
      <c r="AM927" s="15"/>
      <c r="AN927" s="15"/>
      <c r="AO927" s="15"/>
      <c r="AP927" s="15"/>
      <c r="AQ927" s="15"/>
      <c r="AR927" s="15"/>
      <c r="AS927" s="15"/>
      <c r="AT927" s="15"/>
      <c r="AU927" s="15"/>
      <c r="AV927" s="15"/>
      <c r="AW927" s="15"/>
      <c r="AX927" s="15"/>
      <c r="AY927" s="15"/>
      <c r="AZ927" s="15"/>
      <c r="BA927" s="15"/>
      <c r="BB927" s="15"/>
      <c r="BC927" s="15"/>
      <c r="BD927" s="15"/>
      <c r="BE927" s="15"/>
      <c r="BF927" s="15"/>
      <c r="BG927" s="15"/>
      <c r="BH927" s="15"/>
      <c r="BI927" s="15"/>
      <c r="BJ927" s="15"/>
    </row>
    <row r="928" spans="1:62" ht="12" customHeight="1" x14ac:dyDescent="0.2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c r="AD928" s="15"/>
      <c r="AE928" s="15"/>
      <c r="AF928" s="15"/>
      <c r="AG928" s="15"/>
      <c r="AH928" s="15"/>
      <c r="AI928" s="15"/>
      <c r="AJ928" s="15"/>
      <c r="AK928" s="15"/>
      <c r="AL928" s="15"/>
      <c r="AM928" s="15"/>
      <c r="AN928" s="15"/>
      <c r="AO928" s="15"/>
      <c r="AP928" s="15"/>
      <c r="AQ928" s="15"/>
      <c r="AR928" s="15"/>
      <c r="AS928" s="15"/>
      <c r="AT928" s="15"/>
      <c r="AU928" s="15"/>
      <c r="AV928" s="15"/>
      <c r="AW928" s="15"/>
      <c r="AX928" s="15"/>
      <c r="AY928" s="15"/>
      <c r="AZ928" s="15"/>
      <c r="BA928" s="15"/>
      <c r="BB928" s="15"/>
      <c r="BC928" s="15"/>
      <c r="BD928" s="15"/>
      <c r="BE928" s="15"/>
      <c r="BF928" s="15"/>
      <c r="BG928" s="15"/>
      <c r="BH928" s="15"/>
      <c r="BI928" s="15"/>
      <c r="BJ928" s="15"/>
    </row>
    <row r="929" spans="1:62" ht="12" customHeight="1" x14ac:dyDescent="0.2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c r="AD929" s="15"/>
      <c r="AE929" s="15"/>
      <c r="AF929" s="15"/>
      <c r="AG929" s="15"/>
      <c r="AH929" s="15"/>
      <c r="AI929" s="15"/>
      <c r="AJ929" s="15"/>
      <c r="AK929" s="15"/>
      <c r="AL929" s="15"/>
      <c r="AM929" s="15"/>
      <c r="AN929" s="15"/>
      <c r="AO929" s="15"/>
      <c r="AP929" s="15"/>
      <c r="AQ929" s="15"/>
      <c r="AR929" s="15"/>
      <c r="AS929" s="15"/>
      <c r="AT929" s="15"/>
      <c r="AU929" s="15"/>
      <c r="AV929" s="15"/>
      <c r="AW929" s="15"/>
      <c r="AX929" s="15"/>
      <c r="AY929" s="15"/>
      <c r="AZ929" s="15"/>
      <c r="BA929" s="15"/>
      <c r="BB929" s="15"/>
      <c r="BC929" s="15"/>
      <c r="BD929" s="15"/>
      <c r="BE929" s="15"/>
      <c r="BF929" s="15"/>
      <c r="BG929" s="15"/>
      <c r="BH929" s="15"/>
      <c r="BI929" s="15"/>
      <c r="BJ929" s="15"/>
    </row>
    <row r="930" spans="1:62" ht="12" customHeight="1"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c r="AD930" s="15"/>
      <c r="AE930" s="15"/>
      <c r="AF930" s="15"/>
      <c r="AG930" s="15"/>
      <c r="AH930" s="15"/>
      <c r="AI930" s="15"/>
      <c r="AJ930" s="15"/>
      <c r="AK930" s="15"/>
      <c r="AL930" s="15"/>
      <c r="AM930" s="15"/>
      <c r="AN930" s="15"/>
      <c r="AO930" s="15"/>
      <c r="AP930" s="15"/>
      <c r="AQ930" s="15"/>
      <c r="AR930" s="15"/>
      <c r="AS930" s="15"/>
      <c r="AT930" s="15"/>
      <c r="AU930" s="15"/>
      <c r="AV930" s="15"/>
      <c r="AW930" s="15"/>
      <c r="AX930" s="15"/>
      <c r="AY930" s="15"/>
      <c r="AZ930" s="15"/>
      <c r="BA930" s="15"/>
      <c r="BB930" s="15"/>
      <c r="BC930" s="15"/>
      <c r="BD930" s="15"/>
      <c r="BE930" s="15"/>
      <c r="BF930" s="15"/>
      <c r="BG930" s="15"/>
      <c r="BH930" s="15"/>
      <c r="BI930" s="15"/>
      <c r="BJ930" s="15"/>
    </row>
    <row r="931" spans="1:62" ht="12" customHeight="1"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c r="AD931" s="15"/>
      <c r="AE931" s="15"/>
      <c r="AF931" s="15"/>
      <c r="AG931" s="15"/>
      <c r="AH931" s="15"/>
      <c r="AI931" s="15"/>
      <c r="AJ931" s="15"/>
      <c r="AK931" s="15"/>
      <c r="AL931" s="15"/>
      <c r="AM931" s="15"/>
      <c r="AN931" s="15"/>
      <c r="AO931" s="15"/>
      <c r="AP931" s="15"/>
      <c r="AQ931" s="15"/>
      <c r="AR931" s="15"/>
      <c r="AS931" s="15"/>
      <c r="AT931" s="15"/>
      <c r="AU931" s="15"/>
      <c r="AV931" s="15"/>
      <c r="AW931" s="15"/>
      <c r="AX931" s="15"/>
      <c r="AY931" s="15"/>
      <c r="AZ931" s="15"/>
      <c r="BA931" s="15"/>
      <c r="BB931" s="15"/>
      <c r="BC931" s="15"/>
      <c r="BD931" s="15"/>
      <c r="BE931" s="15"/>
      <c r="BF931" s="15"/>
      <c r="BG931" s="15"/>
      <c r="BH931" s="15"/>
      <c r="BI931" s="15"/>
      <c r="BJ931" s="15"/>
    </row>
    <row r="932" spans="1:62" ht="12" customHeight="1"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c r="AD932" s="15"/>
      <c r="AE932" s="15"/>
      <c r="AF932" s="15"/>
      <c r="AG932" s="15"/>
      <c r="AH932" s="15"/>
      <c r="AI932" s="15"/>
      <c r="AJ932" s="15"/>
      <c r="AK932" s="15"/>
      <c r="AL932" s="15"/>
      <c r="AM932" s="15"/>
      <c r="AN932" s="15"/>
      <c r="AO932" s="15"/>
      <c r="AP932" s="15"/>
      <c r="AQ932" s="15"/>
      <c r="AR932" s="15"/>
      <c r="AS932" s="15"/>
      <c r="AT932" s="15"/>
      <c r="AU932" s="15"/>
      <c r="AV932" s="15"/>
      <c r="AW932" s="15"/>
      <c r="AX932" s="15"/>
      <c r="AY932" s="15"/>
      <c r="AZ932" s="15"/>
      <c r="BA932" s="15"/>
      <c r="BB932" s="15"/>
      <c r="BC932" s="15"/>
      <c r="BD932" s="15"/>
      <c r="BE932" s="15"/>
      <c r="BF932" s="15"/>
      <c r="BG932" s="15"/>
      <c r="BH932" s="15"/>
      <c r="BI932" s="15"/>
      <c r="BJ932" s="15"/>
    </row>
    <row r="933" spans="1:62" ht="12" customHeight="1"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c r="AF933" s="15"/>
      <c r="AG933" s="15"/>
      <c r="AH933" s="15"/>
      <c r="AI933" s="15"/>
      <c r="AJ933" s="15"/>
      <c r="AK933" s="15"/>
      <c r="AL933" s="15"/>
      <c r="AM933" s="15"/>
      <c r="AN933" s="15"/>
      <c r="AO933" s="15"/>
      <c r="AP933" s="15"/>
      <c r="AQ933" s="15"/>
      <c r="AR933" s="15"/>
      <c r="AS933" s="15"/>
      <c r="AT933" s="15"/>
      <c r="AU933" s="15"/>
      <c r="AV933" s="15"/>
      <c r="AW933" s="15"/>
      <c r="AX933" s="15"/>
      <c r="AY933" s="15"/>
      <c r="AZ933" s="15"/>
      <c r="BA933" s="15"/>
      <c r="BB933" s="15"/>
      <c r="BC933" s="15"/>
      <c r="BD933" s="15"/>
      <c r="BE933" s="15"/>
      <c r="BF933" s="15"/>
      <c r="BG933" s="15"/>
      <c r="BH933" s="15"/>
      <c r="BI933" s="15"/>
      <c r="BJ933" s="15"/>
    </row>
    <row r="934" spans="1:62" ht="12" customHeight="1"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c r="AD934" s="15"/>
      <c r="AE934" s="15"/>
      <c r="AF934" s="15"/>
      <c r="AG934" s="15"/>
      <c r="AH934" s="15"/>
      <c r="AI934" s="15"/>
      <c r="AJ934" s="15"/>
      <c r="AK934" s="15"/>
      <c r="AL934" s="15"/>
      <c r="AM934" s="15"/>
      <c r="AN934" s="15"/>
      <c r="AO934" s="15"/>
      <c r="AP934" s="15"/>
      <c r="AQ934" s="15"/>
      <c r="AR934" s="15"/>
      <c r="AS934" s="15"/>
      <c r="AT934" s="15"/>
      <c r="AU934" s="15"/>
      <c r="AV934" s="15"/>
      <c r="AW934" s="15"/>
      <c r="AX934" s="15"/>
      <c r="AY934" s="15"/>
      <c r="AZ934" s="15"/>
      <c r="BA934" s="15"/>
      <c r="BB934" s="15"/>
      <c r="BC934" s="15"/>
      <c r="BD934" s="15"/>
      <c r="BE934" s="15"/>
      <c r="BF934" s="15"/>
      <c r="BG934" s="15"/>
      <c r="BH934" s="15"/>
      <c r="BI934" s="15"/>
      <c r="BJ934" s="15"/>
    </row>
    <row r="935" spans="1:62" ht="12" customHeight="1"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c r="AD935" s="15"/>
      <c r="AE935" s="15"/>
      <c r="AF935" s="15"/>
      <c r="AG935" s="15"/>
      <c r="AH935" s="15"/>
      <c r="AI935" s="15"/>
      <c r="AJ935" s="15"/>
      <c r="AK935" s="15"/>
      <c r="AL935" s="15"/>
      <c r="AM935" s="15"/>
      <c r="AN935" s="15"/>
      <c r="AO935" s="15"/>
      <c r="AP935" s="15"/>
      <c r="AQ935" s="15"/>
      <c r="AR935" s="15"/>
      <c r="AS935" s="15"/>
      <c r="AT935" s="15"/>
      <c r="AU935" s="15"/>
      <c r="AV935" s="15"/>
      <c r="AW935" s="15"/>
      <c r="AX935" s="15"/>
      <c r="AY935" s="15"/>
      <c r="AZ935" s="15"/>
      <c r="BA935" s="15"/>
      <c r="BB935" s="15"/>
      <c r="BC935" s="15"/>
      <c r="BD935" s="15"/>
      <c r="BE935" s="15"/>
      <c r="BF935" s="15"/>
      <c r="BG935" s="15"/>
      <c r="BH935" s="15"/>
      <c r="BI935" s="15"/>
      <c r="BJ935" s="15"/>
    </row>
    <row r="936" spans="1:62" ht="12" customHeight="1"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c r="AD936" s="15"/>
      <c r="AE936" s="15"/>
      <c r="AF936" s="15"/>
      <c r="AG936" s="15"/>
      <c r="AH936" s="15"/>
      <c r="AI936" s="15"/>
      <c r="AJ936" s="15"/>
      <c r="AK936" s="15"/>
      <c r="AL936" s="15"/>
      <c r="AM936" s="15"/>
      <c r="AN936" s="15"/>
      <c r="AO936" s="15"/>
      <c r="AP936" s="15"/>
      <c r="AQ936" s="15"/>
      <c r="AR936" s="15"/>
      <c r="AS936" s="15"/>
      <c r="AT936" s="15"/>
      <c r="AU936" s="15"/>
      <c r="AV936" s="15"/>
      <c r="AW936" s="15"/>
      <c r="AX936" s="15"/>
      <c r="AY936" s="15"/>
      <c r="AZ936" s="15"/>
      <c r="BA936" s="15"/>
      <c r="BB936" s="15"/>
      <c r="BC936" s="15"/>
      <c r="BD936" s="15"/>
      <c r="BE936" s="15"/>
      <c r="BF936" s="15"/>
      <c r="BG936" s="15"/>
      <c r="BH936" s="15"/>
      <c r="BI936" s="15"/>
      <c r="BJ936" s="15"/>
    </row>
    <row r="937" spans="1:62" ht="12" customHeight="1"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c r="AD937" s="15"/>
      <c r="AE937" s="15"/>
      <c r="AF937" s="15"/>
      <c r="AG937" s="15"/>
      <c r="AH937" s="15"/>
      <c r="AI937" s="15"/>
      <c r="AJ937" s="15"/>
      <c r="AK937" s="15"/>
      <c r="AL937" s="15"/>
      <c r="AM937" s="15"/>
      <c r="AN937" s="15"/>
      <c r="AO937" s="15"/>
      <c r="AP937" s="15"/>
      <c r="AQ937" s="15"/>
      <c r="AR937" s="15"/>
      <c r="AS937" s="15"/>
      <c r="AT937" s="15"/>
      <c r="AU937" s="15"/>
      <c r="AV937" s="15"/>
      <c r="AW937" s="15"/>
      <c r="AX937" s="15"/>
      <c r="AY937" s="15"/>
      <c r="AZ937" s="15"/>
      <c r="BA937" s="15"/>
      <c r="BB937" s="15"/>
      <c r="BC937" s="15"/>
      <c r="BD937" s="15"/>
      <c r="BE937" s="15"/>
      <c r="BF937" s="15"/>
      <c r="BG937" s="15"/>
      <c r="BH937" s="15"/>
      <c r="BI937" s="15"/>
      <c r="BJ937" s="15"/>
    </row>
    <row r="938" spans="1:62" ht="12" customHeight="1"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c r="AD938" s="15"/>
      <c r="AE938" s="15"/>
      <c r="AF938" s="15"/>
      <c r="AG938" s="15"/>
      <c r="AH938" s="15"/>
      <c r="AI938" s="15"/>
      <c r="AJ938" s="15"/>
      <c r="AK938" s="15"/>
      <c r="AL938" s="15"/>
      <c r="AM938" s="15"/>
      <c r="AN938" s="15"/>
      <c r="AO938" s="15"/>
      <c r="AP938" s="15"/>
      <c r="AQ938" s="15"/>
      <c r="AR938" s="15"/>
      <c r="AS938" s="15"/>
      <c r="AT938" s="15"/>
      <c r="AU938" s="15"/>
      <c r="AV938" s="15"/>
      <c r="AW938" s="15"/>
      <c r="AX938" s="15"/>
      <c r="AY938" s="15"/>
      <c r="AZ938" s="15"/>
      <c r="BA938" s="15"/>
      <c r="BB938" s="15"/>
      <c r="BC938" s="15"/>
      <c r="BD938" s="15"/>
      <c r="BE938" s="15"/>
      <c r="BF938" s="15"/>
      <c r="BG938" s="15"/>
      <c r="BH938" s="15"/>
      <c r="BI938" s="15"/>
      <c r="BJ938" s="15"/>
    </row>
    <row r="939" spans="1:62" ht="12" customHeight="1"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c r="AD939" s="15"/>
      <c r="AE939" s="15"/>
      <c r="AF939" s="15"/>
      <c r="AG939" s="15"/>
      <c r="AH939" s="15"/>
      <c r="AI939" s="15"/>
      <c r="AJ939" s="15"/>
      <c r="AK939" s="15"/>
      <c r="AL939" s="15"/>
      <c r="AM939" s="15"/>
      <c r="AN939" s="15"/>
      <c r="AO939" s="15"/>
      <c r="AP939" s="15"/>
      <c r="AQ939" s="15"/>
      <c r="AR939" s="15"/>
      <c r="AS939" s="15"/>
      <c r="AT939" s="15"/>
      <c r="AU939" s="15"/>
      <c r="AV939" s="15"/>
      <c r="AW939" s="15"/>
      <c r="AX939" s="15"/>
      <c r="AY939" s="15"/>
      <c r="AZ939" s="15"/>
      <c r="BA939" s="15"/>
      <c r="BB939" s="15"/>
      <c r="BC939" s="15"/>
      <c r="BD939" s="15"/>
      <c r="BE939" s="15"/>
      <c r="BF939" s="15"/>
      <c r="BG939" s="15"/>
      <c r="BH939" s="15"/>
      <c r="BI939" s="15"/>
      <c r="BJ939" s="15"/>
    </row>
    <row r="940" spans="1:62" ht="12" customHeight="1"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c r="AD940" s="15"/>
      <c r="AE940" s="15"/>
      <c r="AF940" s="15"/>
      <c r="AG940" s="15"/>
      <c r="AH940" s="15"/>
      <c r="AI940" s="15"/>
      <c r="AJ940" s="15"/>
      <c r="AK940" s="15"/>
      <c r="AL940" s="15"/>
      <c r="AM940" s="15"/>
      <c r="AN940" s="15"/>
      <c r="AO940" s="15"/>
      <c r="AP940" s="15"/>
      <c r="AQ940" s="15"/>
      <c r="AR940" s="15"/>
      <c r="AS940" s="15"/>
      <c r="AT940" s="15"/>
      <c r="AU940" s="15"/>
      <c r="AV940" s="15"/>
      <c r="AW940" s="15"/>
      <c r="AX940" s="15"/>
      <c r="AY940" s="15"/>
      <c r="AZ940" s="15"/>
      <c r="BA940" s="15"/>
      <c r="BB940" s="15"/>
      <c r="BC940" s="15"/>
      <c r="BD940" s="15"/>
      <c r="BE940" s="15"/>
      <c r="BF940" s="15"/>
      <c r="BG940" s="15"/>
      <c r="BH940" s="15"/>
      <c r="BI940" s="15"/>
      <c r="BJ940" s="15"/>
    </row>
    <row r="941" spans="1:62" ht="12" customHeight="1"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c r="AD941" s="15"/>
      <c r="AE941" s="15"/>
      <c r="AF941" s="15"/>
      <c r="AG941" s="15"/>
      <c r="AH941" s="15"/>
      <c r="AI941" s="15"/>
      <c r="AJ941" s="15"/>
      <c r="AK941" s="15"/>
      <c r="AL941" s="15"/>
      <c r="AM941" s="15"/>
      <c r="AN941" s="15"/>
      <c r="AO941" s="15"/>
      <c r="AP941" s="15"/>
      <c r="AQ941" s="15"/>
      <c r="AR941" s="15"/>
      <c r="AS941" s="15"/>
      <c r="AT941" s="15"/>
      <c r="AU941" s="15"/>
      <c r="AV941" s="15"/>
      <c r="AW941" s="15"/>
      <c r="AX941" s="15"/>
      <c r="AY941" s="15"/>
      <c r="AZ941" s="15"/>
      <c r="BA941" s="15"/>
      <c r="BB941" s="15"/>
      <c r="BC941" s="15"/>
      <c r="BD941" s="15"/>
      <c r="BE941" s="15"/>
      <c r="BF941" s="15"/>
      <c r="BG941" s="15"/>
      <c r="BH941" s="15"/>
      <c r="BI941" s="15"/>
      <c r="BJ941" s="15"/>
    </row>
    <row r="942" spans="1:62" ht="12" customHeight="1"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c r="AD942" s="15"/>
      <c r="AE942" s="15"/>
      <c r="AF942" s="15"/>
      <c r="AG942" s="15"/>
      <c r="AH942" s="15"/>
      <c r="AI942" s="15"/>
      <c r="AJ942" s="15"/>
      <c r="AK942" s="15"/>
      <c r="AL942" s="15"/>
      <c r="AM942" s="15"/>
      <c r="AN942" s="15"/>
      <c r="AO942" s="15"/>
      <c r="AP942" s="15"/>
      <c r="AQ942" s="15"/>
      <c r="AR942" s="15"/>
      <c r="AS942" s="15"/>
      <c r="AT942" s="15"/>
      <c r="AU942" s="15"/>
      <c r="AV942" s="15"/>
      <c r="AW942" s="15"/>
      <c r="AX942" s="15"/>
      <c r="AY942" s="15"/>
      <c r="AZ942" s="15"/>
      <c r="BA942" s="15"/>
      <c r="BB942" s="15"/>
      <c r="BC942" s="15"/>
      <c r="BD942" s="15"/>
      <c r="BE942" s="15"/>
      <c r="BF942" s="15"/>
      <c r="BG942" s="15"/>
      <c r="BH942" s="15"/>
      <c r="BI942" s="15"/>
      <c r="BJ942" s="15"/>
    </row>
    <row r="943" spans="1:62" ht="12" customHeight="1"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c r="AD943" s="15"/>
      <c r="AE943" s="15"/>
      <c r="AF943" s="15"/>
      <c r="AG943" s="15"/>
      <c r="AH943" s="15"/>
      <c r="AI943" s="15"/>
      <c r="AJ943" s="15"/>
      <c r="AK943" s="15"/>
      <c r="AL943" s="15"/>
      <c r="AM943" s="15"/>
      <c r="AN943" s="15"/>
      <c r="AO943" s="15"/>
      <c r="AP943" s="15"/>
      <c r="AQ943" s="15"/>
      <c r="AR943" s="15"/>
      <c r="AS943" s="15"/>
      <c r="AT943" s="15"/>
      <c r="AU943" s="15"/>
      <c r="AV943" s="15"/>
      <c r="AW943" s="15"/>
      <c r="AX943" s="15"/>
      <c r="AY943" s="15"/>
      <c r="AZ943" s="15"/>
      <c r="BA943" s="15"/>
      <c r="BB943" s="15"/>
      <c r="BC943" s="15"/>
      <c r="BD943" s="15"/>
      <c r="BE943" s="15"/>
      <c r="BF943" s="15"/>
      <c r="BG943" s="15"/>
      <c r="BH943" s="15"/>
      <c r="BI943" s="15"/>
      <c r="BJ943" s="15"/>
    </row>
    <row r="944" spans="1:62" ht="12" customHeight="1"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c r="AD944" s="15"/>
      <c r="AE944" s="15"/>
      <c r="AF944" s="15"/>
      <c r="AG944" s="15"/>
      <c r="AH944" s="15"/>
      <c r="AI944" s="15"/>
      <c r="AJ944" s="15"/>
      <c r="AK944" s="15"/>
      <c r="AL944" s="15"/>
      <c r="AM944" s="15"/>
      <c r="AN944" s="15"/>
      <c r="AO944" s="15"/>
      <c r="AP944" s="15"/>
      <c r="AQ944" s="15"/>
      <c r="AR944" s="15"/>
      <c r="AS944" s="15"/>
      <c r="AT944" s="15"/>
      <c r="AU944" s="15"/>
      <c r="AV944" s="15"/>
      <c r="AW944" s="15"/>
      <c r="AX944" s="15"/>
      <c r="AY944" s="15"/>
      <c r="AZ944" s="15"/>
      <c r="BA944" s="15"/>
      <c r="BB944" s="15"/>
      <c r="BC944" s="15"/>
      <c r="BD944" s="15"/>
      <c r="BE944" s="15"/>
      <c r="BF944" s="15"/>
      <c r="BG944" s="15"/>
      <c r="BH944" s="15"/>
      <c r="BI944" s="15"/>
      <c r="BJ944" s="15"/>
    </row>
    <row r="945" spans="1:62" ht="12" customHeight="1"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c r="AD945" s="15"/>
      <c r="AE945" s="15"/>
      <c r="AF945" s="15"/>
      <c r="AG945" s="15"/>
      <c r="AH945" s="15"/>
      <c r="AI945" s="15"/>
      <c r="AJ945" s="15"/>
      <c r="AK945" s="15"/>
      <c r="AL945" s="15"/>
      <c r="AM945" s="15"/>
      <c r="AN945" s="15"/>
      <c r="AO945" s="15"/>
      <c r="AP945" s="15"/>
      <c r="AQ945" s="15"/>
      <c r="AR945" s="15"/>
      <c r="AS945" s="15"/>
      <c r="AT945" s="15"/>
      <c r="AU945" s="15"/>
      <c r="AV945" s="15"/>
      <c r="AW945" s="15"/>
      <c r="AX945" s="15"/>
      <c r="AY945" s="15"/>
      <c r="AZ945" s="15"/>
      <c r="BA945" s="15"/>
      <c r="BB945" s="15"/>
      <c r="BC945" s="15"/>
      <c r="BD945" s="15"/>
      <c r="BE945" s="15"/>
      <c r="BF945" s="15"/>
      <c r="BG945" s="15"/>
      <c r="BH945" s="15"/>
      <c r="BI945" s="15"/>
      <c r="BJ945" s="15"/>
    </row>
    <row r="946" spans="1:62" ht="12" customHeight="1"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c r="AD946" s="15"/>
      <c r="AE946" s="15"/>
      <c r="AF946" s="15"/>
      <c r="AG946" s="15"/>
      <c r="AH946" s="15"/>
      <c r="AI946" s="15"/>
      <c r="AJ946" s="15"/>
      <c r="AK946" s="15"/>
      <c r="AL946" s="15"/>
      <c r="AM946" s="15"/>
      <c r="AN946" s="15"/>
      <c r="AO946" s="15"/>
      <c r="AP946" s="15"/>
      <c r="AQ946" s="15"/>
      <c r="AR946" s="15"/>
      <c r="AS946" s="15"/>
      <c r="AT946" s="15"/>
      <c r="AU946" s="15"/>
      <c r="AV946" s="15"/>
      <c r="AW946" s="15"/>
      <c r="AX946" s="15"/>
      <c r="AY946" s="15"/>
      <c r="AZ946" s="15"/>
      <c r="BA946" s="15"/>
      <c r="BB946" s="15"/>
      <c r="BC946" s="15"/>
      <c r="BD946" s="15"/>
      <c r="BE946" s="15"/>
      <c r="BF946" s="15"/>
      <c r="BG946" s="15"/>
      <c r="BH946" s="15"/>
      <c r="BI946" s="15"/>
      <c r="BJ946" s="15"/>
    </row>
    <row r="947" spans="1:62" ht="12" customHeight="1"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c r="AD947" s="15"/>
      <c r="AE947" s="15"/>
      <c r="AF947" s="15"/>
      <c r="AG947" s="15"/>
      <c r="AH947" s="15"/>
      <c r="AI947" s="15"/>
      <c r="AJ947" s="15"/>
      <c r="AK947" s="15"/>
      <c r="AL947" s="15"/>
      <c r="AM947" s="15"/>
      <c r="AN947" s="15"/>
      <c r="AO947" s="15"/>
      <c r="AP947" s="15"/>
      <c r="AQ947" s="15"/>
      <c r="AR947" s="15"/>
      <c r="AS947" s="15"/>
      <c r="AT947" s="15"/>
      <c r="AU947" s="15"/>
      <c r="AV947" s="15"/>
      <c r="AW947" s="15"/>
      <c r="AX947" s="15"/>
      <c r="AY947" s="15"/>
      <c r="AZ947" s="15"/>
      <c r="BA947" s="15"/>
      <c r="BB947" s="15"/>
      <c r="BC947" s="15"/>
      <c r="BD947" s="15"/>
      <c r="BE947" s="15"/>
      <c r="BF947" s="15"/>
      <c r="BG947" s="15"/>
      <c r="BH947" s="15"/>
      <c r="BI947" s="15"/>
      <c r="BJ947" s="15"/>
    </row>
    <row r="948" spans="1:62" ht="12" customHeight="1"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c r="AD948" s="15"/>
      <c r="AE948" s="15"/>
      <c r="AF948" s="15"/>
      <c r="AG948" s="15"/>
      <c r="AH948" s="15"/>
      <c r="AI948" s="15"/>
      <c r="AJ948" s="15"/>
      <c r="AK948" s="15"/>
      <c r="AL948" s="15"/>
      <c r="AM948" s="15"/>
      <c r="AN948" s="15"/>
      <c r="AO948" s="15"/>
      <c r="AP948" s="15"/>
      <c r="AQ948" s="15"/>
      <c r="AR948" s="15"/>
      <c r="AS948" s="15"/>
      <c r="AT948" s="15"/>
      <c r="AU948" s="15"/>
      <c r="AV948" s="15"/>
      <c r="AW948" s="15"/>
      <c r="AX948" s="15"/>
      <c r="AY948" s="15"/>
      <c r="AZ948" s="15"/>
      <c r="BA948" s="15"/>
      <c r="BB948" s="15"/>
      <c r="BC948" s="15"/>
      <c r="BD948" s="15"/>
      <c r="BE948" s="15"/>
      <c r="BF948" s="15"/>
      <c r="BG948" s="15"/>
      <c r="BH948" s="15"/>
      <c r="BI948" s="15"/>
      <c r="BJ948" s="15"/>
    </row>
    <row r="949" spans="1:62" ht="12" customHeight="1"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c r="AC949" s="15"/>
      <c r="AD949" s="15"/>
      <c r="AE949" s="15"/>
      <c r="AF949" s="15"/>
      <c r="AG949" s="15"/>
      <c r="AH949" s="15"/>
      <c r="AI949" s="15"/>
      <c r="AJ949" s="15"/>
      <c r="AK949" s="15"/>
      <c r="AL949" s="15"/>
      <c r="AM949" s="15"/>
      <c r="AN949" s="15"/>
      <c r="AO949" s="15"/>
      <c r="AP949" s="15"/>
      <c r="AQ949" s="15"/>
      <c r="AR949" s="15"/>
      <c r="AS949" s="15"/>
      <c r="AT949" s="15"/>
      <c r="AU949" s="15"/>
      <c r="AV949" s="15"/>
      <c r="AW949" s="15"/>
      <c r="AX949" s="15"/>
      <c r="AY949" s="15"/>
      <c r="AZ949" s="15"/>
      <c r="BA949" s="15"/>
      <c r="BB949" s="15"/>
      <c r="BC949" s="15"/>
      <c r="BD949" s="15"/>
      <c r="BE949" s="15"/>
      <c r="BF949" s="15"/>
      <c r="BG949" s="15"/>
      <c r="BH949" s="15"/>
      <c r="BI949" s="15"/>
      <c r="BJ949" s="15"/>
    </row>
    <row r="950" spans="1:62" ht="12" customHeight="1"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c r="AC950" s="15"/>
      <c r="AD950" s="15"/>
      <c r="AE950" s="15"/>
      <c r="AF950" s="15"/>
      <c r="AG950" s="15"/>
      <c r="AH950" s="15"/>
      <c r="AI950" s="15"/>
      <c r="AJ950" s="15"/>
      <c r="AK950" s="15"/>
      <c r="AL950" s="15"/>
      <c r="AM950" s="15"/>
      <c r="AN950" s="15"/>
      <c r="AO950" s="15"/>
      <c r="AP950" s="15"/>
      <c r="AQ950" s="15"/>
      <c r="AR950" s="15"/>
      <c r="AS950" s="15"/>
      <c r="AT950" s="15"/>
      <c r="AU950" s="15"/>
      <c r="AV950" s="15"/>
      <c r="AW950" s="15"/>
      <c r="AX950" s="15"/>
      <c r="AY950" s="15"/>
      <c r="AZ950" s="15"/>
      <c r="BA950" s="15"/>
      <c r="BB950" s="15"/>
      <c r="BC950" s="15"/>
      <c r="BD950" s="15"/>
      <c r="BE950" s="15"/>
      <c r="BF950" s="15"/>
      <c r="BG950" s="15"/>
      <c r="BH950" s="15"/>
      <c r="BI950" s="15"/>
      <c r="BJ950" s="15"/>
    </row>
    <row r="951" spans="1:62" ht="12" customHeight="1"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c r="AC951" s="15"/>
      <c r="AD951" s="15"/>
      <c r="AE951" s="15"/>
      <c r="AF951" s="15"/>
      <c r="AG951" s="15"/>
      <c r="AH951" s="15"/>
      <c r="AI951" s="15"/>
      <c r="AJ951" s="15"/>
      <c r="AK951" s="15"/>
      <c r="AL951" s="15"/>
      <c r="AM951" s="15"/>
      <c r="AN951" s="15"/>
      <c r="AO951" s="15"/>
      <c r="AP951" s="15"/>
      <c r="AQ951" s="15"/>
      <c r="AR951" s="15"/>
      <c r="AS951" s="15"/>
      <c r="AT951" s="15"/>
      <c r="AU951" s="15"/>
      <c r="AV951" s="15"/>
      <c r="AW951" s="15"/>
      <c r="AX951" s="15"/>
      <c r="AY951" s="15"/>
      <c r="AZ951" s="15"/>
      <c r="BA951" s="15"/>
      <c r="BB951" s="15"/>
      <c r="BC951" s="15"/>
      <c r="BD951" s="15"/>
      <c r="BE951" s="15"/>
      <c r="BF951" s="15"/>
      <c r="BG951" s="15"/>
      <c r="BH951" s="15"/>
      <c r="BI951" s="15"/>
      <c r="BJ951" s="15"/>
    </row>
    <row r="952" spans="1:62" ht="12" customHeight="1"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c r="AC952" s="15"/>
      <c r="AD952" s="15"/>
      <c r="AE952" s="15"/>
      <c r="AF952" s="15"/>
      <c r="AG952" s="15"/>
      <c r="AH952" s="15"/>
      <c r="AI952" s="15"/>
      <c r="AJ952" s="15"/>
      <c r="AK952" s="15"/>
      <c r="AL952" s="15"/>
      <c r="AM952" s="15"/>
      <c r="AN952" s="15"/>
      <c r="AO952" s="15"/>
      <c r="AP952" s="15"/>
      <c r="AQ952" s="15"/>
      <c r="AR952" s="15"/>
      <c r="AS952" s="15"/>
      <c r="AT952" s="15"/>
      <c r="AU952" s="15"/>
      <c r="AV952" s="15"/>
      <c r="AW952" s="15"/>
      <c r="AX952" s="15"/>
      <c r="AY952" s="15"/>
      <c r="AZ952" s="15"/>
      <c r="BA952" s="15"/>
      <c r="BB952" s="15"/>
      <c r="BC952" s="15"/>
      <c r="BD952" s="15"/>
      <c r="BE952" s="15"/>
      <c r="BF952" s="15"/>
      <c r="BG952" s="15"/>
      <c r="BH952" s="15"/>
      <c r="BI952" s="15"/>
      <c r="BJ952" s="15"/>
    </row>
    <row r="953" spans="1:62" ht="12" customHeight="1"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c r="AC953" s="15"/>
      <c r="AD953" s="15"/>
      <c r="AE953" s="15"/>
      <c r="AF953" s="15"/>
      <c r="AG953" s="15"/>
      <c r="AH953" s="15"/>
      <c r="AI953" s="15"/>
      <c r="AJ953" s="15"/>
      <c r="AK953" s="15"/>
      <c r="AL953" s="15"/>
      <c r="AM953" s="15"/>
      <c r="AN953" s="15"/>
      <c r="AO953" s="15"/>
      <c r="AP953" s="15"/>
      <c r="AQ953" s="15"/>
      <c r="AR953" s="15"/>
      <c r="AS953" s="15"/>
      <c r="AT953" s="15"/>
      <c r="AU953" s="15"/>
      <c r="AV953" s="15"/>
      <c r="AW953" s="15"/>
      <c r="AX953" s="15"/>
      <c r="AY953" s="15"/>
      <c r="AZ953" s="15"/>
      <c r="BA953" s="15"/>
      <c r="BB953" s="15"/>
      <c r="BC953" s="15"/>
      <c r="BD953" s="15"/>
      <c r="BE953" s="15"/>
      <c r="BF953" s="15"/>
      <c r="BG953" s="15"/>
      <c r="BH953" s="15"/>
      <c r="BI953" s="15"/>
      <c r="BJ953" s="15"/>
    </row>
    <row r="954" spans="1:62" ht="12" customHeight="1"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c r="AC954" s="15"/>
      <c r="AD954" s="15"/>
      <c r="AE954" s="15"/>
      <c r="AF954" s="15"/>
      <c r="AG954" s="15"/>
      <c r="AH954" s="15"/>
      <c r="AI954" s="15"/>
      <c r="AJ954" s="15"/>
      <c r="AK954" s="15"/>
      <c r="AL954" s="15"/>
      <c r="AM954" s="15"/>
      <c r="AN954" s="15"/>
      <c r="AO954" s="15"/>
      <c r="AP954" s="15"/>
      <c r="AQ954" s="15"/>
      <c r="AR954" s="15"/>
      <c r="AS954" s="15"/>
      <c r="AT954" s="15"/>
      <c r="AU954" s="15"/>
      <c r="AV954" s="15"/>
      <c r="AW954" s="15"/>
      <c r="AX954" s="15"/>
      <c r="AY954" s="15"/>
      <c r="AZ954" s="15"/>
      <c r="BA954" s="15"/>
      <c r="BB954" s="15"/>
      <c r="BC954" s="15"/>
      <c r="BD954" s="15"/>
      <c r="BE954" s="15"/>
      <c r="BF954" s="15"/>
      <c r="BG954" s="15"/>
      <c r="BH954" s="15"/>
      <c r="BI954" s="15"/>
      <c r="BJ954" s="15"/>
    </row>
    <row r="955" spans="1:62" ht="12" customHeight="1"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c r="AC955" s="15"/>
      <c r="AD955" s="15"/>
      <c r="AE955" s="15"/>
      <c r="AF955" s="15"/>
      <c r="AG955" s="15"/>
      <c r="AH955" s="15"/>
      <c r="AI955" s="15"/>
      <c r="AJ955" s="15"/>
      <c r="AK955" s="15"/>
      <c r="AL955" s="15"/>
      <c r="AM955" s="15"/>
      <c r="AN955" s="15"/>
      <c r="AO955" s="15"/>
      <c r="AP955" s="15"/>
      <c r="AQ955" s="15"/>
      <c r="AR955" s="15"/>
      <c r="AS955" s="15"/>
      <c r="AT955" s="15"/>
      <c r="AU955" s="15"/>
      <c r="AV955" s="15"/>
      <c r="AW955" s="15"/>
      <c r="AX955" s="15"/>
      <c r="AY955" s="15"/>
      <c r="AZ955" s="15"/>
      <c r="BA955" s="15"/>
      <c r="BB955" s="15"/>
      <c r="BC955" s="15"/>
      <c r="BD955" s="15"/>
      <c r="BE955" s="15"/>
      <c r="BF955" s="15"/>
      <c r="BG955" s="15"/>
      <c r="BH955" s="15"/>
      <c r="BI955" s="15"/>
      <c r="BJ955" s="15"/>
    </row>
    <row r="956" spans="1:62" ht="12" customHeight="1"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c r="AF956" s="15"/>
      <c r="AG956" s="15"/>
      <c r="AH956" s="15"/>
      <c r="AI956" s="15"/>
      <c r="AJ956" s="15"/>
      <c r="AK956" s="15"/>
      <c r="AL956" s="15"/>
      <c r="AM956" s="15"/>
      <c r="AN956" s="15"/>
      <c r="AO956" s="15"/>
      <c r="AP956" s="15"/>
      <c r="AQ956" s="15"/>
      <c r="AR956" s="15"/>
      <c r="AS956" s="15"/>
      <c r="AT956" s="15"/>
      <c r="AU956" s="15"/>
      <c r="AV956" s="15"/>
      <c r="AW956" s="15"/>
      <c r="AX956" s="15"/>
      <c r="AY956" s="15"/>
      <c r="AZ956" s="15"/>
      <c r="BA956" s="15"/>
      <c r="BB956" s="15"/>
      <c r="BC956" s="15"/>
      <c r="BD956" s="15"/>
      <c r="BE956" s="15"/>
      <c r="BF956" s="15"/>
      <c r="BG956" s="15"/>
      <c r="BH956" s="15"/>
      <c r="BI956" s="15"/>
      <c r="BJ956" s="15"/>
    </row>
    <row r="957" spans="1:62" ht="12" customHeight="1"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c r="AC957" s="15"/>
      <c r="AD957" s="15"/>
      <c r="AE957" s="15"/>
      <c r="AF957" s="15"/>
      <c r="AG957" s="15"/>
      <c r="AH957" s="15"/>
      <c r="AI957" s="15"/>
      <c r="AJ957" s="15"/>
      <c r="AK957" s="15"/>
      <c r="AL957" s="15"/>
      <c r="AM957" s="15"/>
      <c r="AN957" s="15"/>
      <c r="AO957" s="15"/>
      <c r="AP957" s="15"/>
      <c r="AQ957" s="15"/>
      <c r="AR957" s="15"/>
      <c r="AS957" s="15"/>
      <c r="AT957" s="15"/>
      <c r="AU957" s="15"/>
      <c r="AV957" s="15"/>
      <c r="AW957" s="15"/>
      <c r="AX957" s="15"/>
      <c r="AY957" s="15"/>
      <c r="AZ957" s="15"/>
      <c r="BA957" s="15"/>
      <c r="BB957" s="15"/>
      <c r="BC957" s="15"/>
      <c r="BD957" s="15"/>
      <c r="BE957" s="15"/>
      <c r="BF957" s="15"/>
      <c r="BG957" s="15"/>
      <c r="BH957" s="15"/>
      <c r="BI957" s="15"/>
      <c r="BJ957" s="15"/>
    </row>
    <row r="958" spans="1:62" ht="12" customHeight="1"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c r="AC958" s="15"/>
      <c r="AD958" s="15"/>
      <c r="AE958" s="15"/>
      <c r="AF958" s="15"/>
      <c r="AG958" s="15"/>
      <c r="AH958" s="15"/>
      <c r="AI958" s="15"/>
      <c r="AJ958" s="15"/>
      <c r="AK958" s="15"/>
      <c r="AL958" s="15"/>
      <c r="AM958" s="15"/>
      <c r="AN958" s="15"/>
      <c r="AO958" s="15"/>
      <c r="AP958" s="15"/>
      <c r="AQ958" s="15"/>
      <c r="AR958" s="15"/>
      <c r="AS958" s="15"/>
      <c r="AT958" s="15"/>
      <c r="AU958" s="15"/>
      <c r="AV958" s="15"/>
      <c r="AW958" s="15"/>
      <c r="AX958" s="15"/>
      <c r="AY958" s="15"/>
      <c r="AZ958" s="15"/>
      <c r="BA958" s="15"/>
      <c r="BB958" s="15"/>
      <c r="BC958" s="15"/>
      <c r="BD958" s="15"/>
      <c r="BE958" s="15"/>
      <c r="BF958" s="15"/>
      <c r="BG958" s="15"/>
      <c r="BH958" s="15"/>
      <c r="BI958" s="15"/>
      <c r="BJ958" s="15"/>
    </row>
    <row r="959" spans="1:62" ht="12" customHeight="1"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c r="AC959" s="15"/>
      <c r="AD959" s="15"/>
      <c r="AE959" s="15"/>
      <c r="AF959" s="15"/>
      <c r="AG959" s="15"/>
      <c r="AH959" s="15"/>
      <c r="AI959" s="15"/>
      <c r="AJ959" s="15"/>
      <c r="AK959" s="15"/>
      <c r="AL959" s="15"/>
      <c r="AM959" s="15"/>
      <c r="AN959" s="15"/>
      <c r="AO959" s="15"/>
      <c r="AP959" s="15"/>
      <c r="AQ959" s="15"/>
      <c r="AR959" s="15"/>
      <c r="AS959" s="15"/>
      <c r="AT959" s="15"/>
      <c r="AU959" s="15"/>
      <c r="AV959" s="15"/>
      <c r="AW959" s="15"/>
      <c r="AX959" s="15"/>
      <c r="AY959" s="15"/>
      <c r="AZ959" s="15"/>
      <c r="BA959" s="15"/>
      <c r="BB959" s="15"/>
      <c r="BC959" s="15"/>
      <c r="BD959" s="15"/>
      <c r="BE959" s="15"/>
      <c r="BF959" s="15"/>
      <c r="BG959" s="15"/>
      <c r="BH959" s="15"/>
      <c r="BI959" s="15"/>
      <c r="BJ959" s="15"/>
    </row>
    <row r="960" spans="1:62" ht="12" customHeight="1"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c r="AC960" s="15"/>
      <c r="AD960" s="15"/>
      <c r="AE960" s="15"/>
      <c r="AF960" s="15"/>
      <c r="AG960" s="15"/>
      <c r="AH960" s="15"/>
      <c r="AI960" s="15"/>
      <c r="AJ960" s="15"/>
      <c r="AK960" s="15"/>
      <c r="AL960" s="15"/>
      <c r="AM960" s="15"/>
      <c r="AN960" s="15"/>
      <c r="AO960" s="15"/>
      <c r="AP960" s="15"/>
      <c r="AQ960" s="15"/>
      <c r="AR960" s="15"/>
      <c r="AS960" s="15"/>
      <c r="AT960" s="15"/>
      <c r="AU960" s="15"/>
      <c r="AV960" s="15"/>
      <c r="AW960" s="15"/>
      <c r="AX960" s="15"/>
      <c r="AY960" s="15"/>
      <c r="AZ960" s="15"/>
      <c r="BA960" s="15"/>
      <c r="BB960" s="15"/>
      <c r="BC960" s="15"/>
      <c r="BD960" s="15"/>
      <c r="BE960" s="15"/>
      <c r="BF960" s="15"/>
      <c r="BG960" s="15"/>
      <c r="BH960" s="15"/>
      <c r="BI960" s="15"/>
      <c r="BJ960" s="15"/>
    </row>
    <row r="961" spans="1:62" ht="12" customHeight="1"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c r="AC961" s="15"/>
      <c r="AD961" s="15"/>
      <c r="AE961" s="15"/>
      <c r="AF961" s="15"/>
      <c r="AG961" s="15"/>
      <c r="AH961" s="15"/>
      <c r="AI961" s="15"/>
      <c r="AJ961" s="15"/>
      <c r="AK961" s="15"/>
      <c r="AL961" s="15"/>
      <c r="AM961" s="15"/>
      <c r="AN961" s="15"/>
      <c r="AO961" s="15"/>
      <c r="AP961" s="15"/>
      <c r="AQ961" s="15"/>
      <c r="AR961" s="15"/>
      <c r="AS961" s="15"/>
      <c r="AT961" s="15"/>
      <c r="AU961" s="15"/>
      <c r="AV961" s="15"/>
      <c r="AW961" s="15"/>
      <c r="AX961" s="15"/>
      <c r="AY961" s="15"/>
      <c r="AZ961" s="15"/>
      <c r="BA961" s="15"/>
      <c r="BB961" s="15"/>
      <c r="BC961" s="15"/>
      <c r="BD961" s="15"/>
      <c r="BE961" s="15"/>
      <c r="BF961" s="15"/>
      <c r="BG961" s="15"/>
      <c r="BH961" s="15"/>
      <c r="BI961" s="15"/>
      <c r="BJ961" s="15"/>
    </row>
    <row r="962" spans="1:62" ht="12" customHeight="1"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c r="AC962" s="15"/>
      <c r="AD962" s="15"/>
      <c r="AE962" s="15"/>
      <c r="AF962" s="15"/>
      <c r="AG962" s="15"/>
      <c r="AH962" s="15"/>
      <c r="AI962" s="15"/>
      <c r="AJ962" s="15"/>
      <c r="AK962" s="15"/>
      <c r="AL962" s="15"/>
      <c r="AM962" s="15"/>
      <c r="AN962" s="15"/>
      <c r="AO962" s="15"/>
      <c r="AP962" s="15"/>
      <c r="AQ962" s="15"/>
      <c r="AR962" s="15"/>
      <c r="AS962" s="15"/>
      <c r="AT962" s="15"/>
      <c r="AU962" s="15"/>
      <c r="AV962" s="15"/>
      <c r="AW962" s="15"/>
      <c r="AX962" s="15"/>
      <c r="AY962" s="15"/>
      <c r="AZ962" s="15"/>
      <c r="BA962" s="15"/>
      <c r="BB962" s="15"/>
      <c r="BC962" s="15"/>
      <c r="BD962" s="15"/>
      <c r="BE962" s="15"/>
      <c r="BF962" s="15"/>
      <c r="BG962" s="15"/>
      <c r="BH962" s="15"/>
      <c r="BI962" s="15"/>
      <c r="BJ962" s="15"/>
    </row>
    <row r="963" spans="1:62" ht="12" customHeight="1"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c r="AC963" s="15"/>
      <c r="AD963" s="15"/>
      <c r="AE963" s="15"/>
      <c r="AF963" s="15"/>
      <c r="AG963" s="15"/>
      <c r="AH963" s="15"/>
      <c r="AI963" s="15"/>
      <c r="AJ963" s="15"/>
      <c r="AK963" s="15"/>
      <c r="AL963" s="15"/>
      <c r="AM963" s="15"/>
      <c r="AN963" s="15"/>
      <c r="AO963" s="15"/>
      <c r="AP963" s="15"/>
      <c r="AQ963" s="15"/>
      <c r="AR963" s="15"/>
      <c r="AS963" s="15"/>
      <c r="AT963" s="15"/>
      <c r="AU963" s="15"/>
      <c r="AV963" s="15"/>
      <c r="AW963" s="15"/>
      <c r="AX963" s="15"/>
      <c r="AY963" s="15"/>
      <c r="AZ963" s="15"/>
      <c r="BA963" s="15"/>
      <c r="BB963" s="15"/>
      <c r="BC963" s="15"/>
      <c r="BD963" s="15"/>
      <c r="BE963" s="15"/>
      <c r="BF963" s="15"/>
      <c r="BG963" s="15"/>
      <c r="BH963" s="15"/>
      <c r="BI963" s="15"/>
      <c r="BJ963" s="15"/>
    </row>
    <row r="964" spans="1:62" ht="12" customHeight="1"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c r="AC964" s="15"/>
      <c r="AD964" s="15"/>
      <c r="AE964" s="15"/>
      <c r="AF964" s="15"/>
      <c r="AG964" s="15"/>
      <c r="AH964" s="15"/>
      <c r="AI964" s="15"/>
      <c r="AJ964" s="15"/>
      <c r="AK964" s="15"/>
      <c r="AL964" s="15"/>
      <c r="AM964" s="15"/>
      <c r="AN964" s="15"/>
      <c r="AO964" s="15"/>
      <c r="AP964" s="15"/>
      <c r="AQ964" s="15"/>
      <c r="AR964" s="15"/>
      <c r="AS964" s="15"/>
      <c r="AT964" s="15"/>
      <c r="AU964" s="15"/>
      <c r="AV964" s="15"/>
      <c r="AW964" s="15"/>
      <c r="AX964" s="15"/>
      <c r="AY964" s="15"/>
      <c r="AZ964" s="15"/>
      <c r="BA964" s="15"/>
      <c r="BB964" s="15"/>
      <c r="BC964" s="15"/>
      <c r="BD964" s="15"/>
      <c r="BE964" s="15"/>
      <c r="BF964" s="15"/>
      <c r="BG964" s="15"/>
      <c r="BH964" s="15"/>
      <c r="BI964" s="15"/>
      <c r="BJ964" s="15"/>
    </row>
    <row r="965" spans="1:62" ht="12" customHeight="1"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c r="AC965" s="15"/>
      <c r="AD965" s="15"/>
      <c r="AE965" s="15"/>
      <c r="AF965" s="15"/>
      <c r="AG965" s="15"/>
      <c r="AH965" s="15"/>
      <c r="AI965" s="15"/>
      <c r="AJ965" s="15"/>
      <c r="AK965" s="15"/>
      <c r="AL965" s="15"/>
      <c r="AM965" s="15"/>
      <c r="AN965" s="15"/>
      <c r="AO965" s="15"/>
      <c r="AP965" s="15"/>
      <c r="AQ965" s="15"/>
      <c r="AR965" s="15"/>
      <c r="AS965" s="15"/>
      <c r="AT965" s="15"/>
      <c r="AU965" s="15"/>
      <c r="AV965" s="15"/>
      <c r="AW965" s="15"/>
      <c r="AX965" s="15"/>
      <c r="AY965" s="15"/>
      <c r="AZ965" s="15"/>
      <c r="BA965" s="15"/>
      <c r="BB965" s="15"/>
      <c r="BC965" s="15"/>
      <c r="BD965" s="15"/>
      <c r="BE965" s="15"/>
      <c r="BF965" s="15"/>
      <c r="BG965" s="15"/>
      <c r="BH965" s="15"/>
      <c r="BI965" s="15"/>
      <c r="BJ965" s="15"/>
    </row>
    <row r="966" spans="1:62" ht="12" customHeight="1"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c r="AC966" s="15"/>
      <c r="AD966" s="15"/>
      <c r="AE966" s="15"/>
      <c r="AF966" s="15"/>
      <c r="AG966" s="15"/>
      <c r="AH966" s="15"/>
      <c r="AI966" s="15"/>
      <c r="AJ966" s="15"/>
      <c r="AK966" s="15"/>
      <c r="AL966" s="15"/>
      <c r="AM966" s="15"/>
      <c r="AN966" s="15"/>
      <c r="AO966" s="15"/>
      <c r="AP966" s="15"/>
      <c r="AQ966" s="15"/>
      <c r="AR966" s="15"/>
      <c r="AS966" s="15"/>
      <c r="AT966" s="15"/>
      <c r="AU966" s="15"/>
      <c r="AV966" s="15"/>
      <c r="AW966" s="15"/>
      <c r="AX966" s="15"/>
      <c r="AY966" s="15"/>
      <c r="AZ966" s="15"/>
      <c r="BA966" s="15"/>
      <c r="BB966" s="15"/>
      <c r="BC966" s="15"/>
      <c r="BD966" s="15"/>
      <c r="BE966" s="15"/>
      <c r="BF966" s="15"/>
      <c r="BG966" s="15"/>
      <c r="BH966" s="15"/>
      <c r="BI966" s="15"/>
      <c r="BJ966" s="15"/>
    </row>
    <row r="967" spans="1:62" ht="12" customHeight="1"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c r="AC967" s="15"/>
      <c r="AD967" s="15"/>
      <c r="AE967" s="15"/>
      <c r="AF967" s="15"/>
      <c r="AG967" s="15"/>
      <c r="AH967" s="15"/>
      <c r="AI967" s="15"/>
      <c r="AJ967" s="15"/>
      <c r="AK967" s="15"/>
      <c r="AL967" s="15"/>
      <c r="AM967" s="15"/>
      <c r="AN967" s="15"/>
      <c r="AO967" s="15"/>
      <c r="AP967" s="15"/>
      <c r="AQ967" s="15"/>
      <c r="AR967" s="15"/>
      <c r="AS967" s="15"/>
      <c r="AT967" s="15"/>
      <c r="AU967" s="15"/>
      <c r="AV967" s="15"/>
      <c r="AW967" s="15"/>
      <c r="AX967" s="15"/>
      <c r="AY967" s="15"/>
      <c r="AZ967" s="15"/>
      <c r="BA967" s="15"/>
      <c r="BB967" s="15"/>
      <c r="BC967" s="15"/>
      <c r="BD967" s="15"/>
      <c r="BE967" s="15"/>
      <c r="BF967" s="15"/>
      <c r="BG967" s="15"/>
      <c r="BH967" s="15"/>
      <c r="BI967" s="15"/>
      <c r="BJ967" s="15"/>
    </row>
    <row r="968" spans="1:62" ht="12" customHeight="1"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c r="AC968" s="15"/>
      <c r="AD968" s="15"/>
      <c r="AE968" s="15"/>
      <c r="AF968" s="15"/>
      <c r="AG968" s="15"/>
      <c r="AH968" s="15"/>
      <c r="AI968" s="15"/>
      <c r="AJ968" s="15"/>
      <c r="AK968" s="15"/>
      <c r="AL968" s="15"/>
      <c r="AM968" s="15"/>
      <c r="AN968" s="15"/>
      <c r="AO968" s="15"/>
      <c r="AP968" s="15"/>
      <c r="AQ968" s="15"/>
      <c r="AR968" s="15"/>
      <c r="AS968" s="15"/>
      <c r="AT968" s="15"/>
      <c r="AU968" s="15"/>
      <c r="AV968" s="15"/>
      <c r="AW968" s="15"/>
      <c r="AX968" s="15"/>
      <c r="AY968" s="15"/>
      <c r="AZ968" s="15"/>
      <c r="BA968" s="15"/>
      <c r="BB968" s="15"/>
      <c r="BC968" s="15"/>
      <c r="BD968" s="15"/>
      <c r="BE968" s="15"/>
      <c r="BF968" s="15"/>
      <c r="BG968" s="15"/>
      <c r="BH968" s="15"/>
      <c r="BI968" s="15"/>
      <c r="BJ968" s="15"/>
    </row>
    <row r="969" spans="1:62" ht="12" customHeight="1"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c r="AC969" s="15"/>
      <c r="AD969" s="15"/>
      <c r="AE969" s="15"/>
      <c r="AF969" s="15"/>
      <c r="AG969" s="15"/>
      <c r="AH969" s="15"/>
      <c r="AI969" s="15"/>
      <c r="AJ969" s="15"/>
      <c r="AK969" s="15"/>
      <c r="AL969" s="15"/>
      <c r="AM969" s="15"/>
      <c r="AN969" s="15"/>
      <c r="AO969" s="15"/>
      <c r="AP969" s="15"/>
      <c r="AQ969" s="15"/>
      <c r="AR969" s="15"/>
      <c r="AS969" s="15"/>
      <c r="AT969" s="15"/>
      <c r="AU969" s="15"/>
      <c r="AV969" s="15"/>
      <c r="AW969" s="15"/>
      <c r="AX969" s="15"/>
      <c r="AY969" s="15"/>
      <c r="AZ969" s="15"/>
      <c r="BA969" s="15"/>
      <c r="BB969" s="15"/>
      <c r="BC969" s="15"/>
      <c r="BD969" s="15"/>
      <c r="BE969" s="15"/>
      <c r="BF969" s="15"/>
      <c r="BG969" s="15"/>
      <c r="BH969" s="15"/>
      <c r="BI969" s="15"/>
      <c r="BJ969" s="15"/>
    </row>
    <row r="970" spans="1:62" ht="12" customHeight="1"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c r="AC970" s="15"/>
      <c r="AD970" s="15"/>
      <c r="AE970" s="15"/>
      <c r="AF970" s="15"/>
      <c r="AG970" s="15"/>
      <c r="AH970" s="15"/>
      <c r="AI970" s="15"/>
      <c r="AJ970" s="15"/>
      <c r="AK970" s="15"/>
      <c r="AL970" s="15"/>
      <c r="AM970" s="15"/>
      <c r="AN970" s="15"/>
      <c r="AO970" s="15"/>
      <c r="AP970" s="15"/>
      <c r="AQ970" s="15"/>
      <c r="AR970" s="15"/>
      <c r="AS970" s="15"/>
      <c r="AT970" s="15"/>
      <c r="AU970" s="15"/>
      <c r="AV970" s="15"/>
      <c r="AW970" s="15"/>
      <c r="AX970" s="15"/>
      <c r="AY970" s="15"/>
      <c r="AZ970" s="15"/>
      <c r="BA970" s="15"/>
      <c r="BB970" s="15"/>
      <c r="BC970" s="15"/>
      <c r="BD970" s="15"/>
      <c r="BE970" s="15"/>
      <c r="BF970" s="15"/>
      <c r="BG970" s="15"/>
      <c r="BH970" s="15"/>
      <c r="BI970" s="15"/>
      <c r="BJ970" s="15"/>
    </row>
    <row r="971" spans="1:62" ht="12" customHeight="1"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c r="AC971" s="15"/>
      <c r="AD971" s="15"/>
      <c r="AE971" s="15"/>
      <c r="AF971" s="15"/>
      <c r="AG971" s="15"/>
      <c r="AH971" s="15"/>
      <c r="AI971" s="15"/>
      <c r="AJ971" s="15"/>
      <c r="AK971" s="15"/>
      <c r="AL971" s="15"/>
      <c r="AM971" s="15"/>
      <c r="AN971" s="15"/>
      <c r="AO971" s="15"/>
      <c r="AP971" s="15"/>
      <c r="AQ971" s="15"/>
      <c r="AR971" s="15"/>
      <c r="AS971" s="15"/>
      <c r="AT971" s="15"/>
      <c r="AU971" s="15"/>
      <c r="AV971" s="15"/>
      <c r="AW971" s="15"/>
      <c r="AX971" s="15"/>
      <c r="AY971" s="15"/>
      <c r="AZ971" s="15"/>
      <c r="BA971" s="15"/>
      <c r="BB971" s="15"/>
      <c r="BC971" s="15"/>
      <c r="BD971" s="15"/>
      <c r="BE971" s="15"/>
      <c r="BF971" s="15"/>
      <c r="BG971" s="15"/>
      <c r="BH971" s="15"/>
      <c r="BI971" s="15"/>
      <c r="BJ971" s="15"/>
    </row>
    <row r="972" spans="1:62" ht="12" customHeight="1"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c r="AF972" s="15"/>
      <c r="AG972" s="15"/>
      <c r="AH972" s="15"/>
      <c r="AI972" s="15"/>
      <c r="AJ972" s="15"/>
      <c r="AK972" s="15"/>
      <c r="AL972" s="15"/>
      <c r="AM972" s="15"/>
      <c r="AN972" s="15"/>
      <c r="AO972" s="15"/>
      <c r="AP972" s="15"/>
      <c r="AQ972" s="15"/>
      <c r="AR972" s="15"/>
      <c r="AS972" s="15"/>
      <c r="AT972" s="15"/>
      <c r="AU972" s="15"/>
      <c r="AV972" s="15"/>
      <c r="AW972" s="15"/>
      <c r="AX972" s="15"/>
      <c r="AY972" s="15"/>
      <c r="AZ972" s="15"/>
      <c r="BA972" s="15"/>
      <c r="BB972" s="15"/>
      <c r="BC972" s="15"/>
      <c r="BD972" s="15"/>
      <c r="BE972" s="15"/>
      <c r="BF972" s="15"/>
      <c r="BG972" s="15"/>
      <c r="BH972" s="15"/>
      <c r="BI972" s="15"/>
      <c r="BJ972" s="15"/>
    </row>
    <row r="973" spans="1:62" ht="12" customHeight="1"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c r="AC973" s="15"/>
      <c r="AD973" s="15"/>
      <c r="AE973" s="15"/>
      <c r="AF973" s="15"/>
      <c r="AG973" s="15"/>
      <c r="AH973" s="15"/>
      <c r="AI973" s="15"/>
      <c r="AJ973" s="15"/>
      <c r="AK973" s="15"/>
      <c r="AL973" s="15"/>
      <c r="AM973" s="15"/>
      <c r="AN973" s="15"/>
      <c r="AO973" s="15"/>
      <c r="AP973" s="15"/>
      <c r="AQ973" s="15"/>
      <c r="AR973" s="15"/>
      <c r="AS973" s="15"/>
      <c r="AT973" s="15"/>
      <c r="AU973" s="15"/>
      <c r="AV973" s="15"/>
      <c r="AW973" s="15"/>
      <c r="AX973" s="15"/>
      <c r="AY973" s="15"/>
      <c r="AZ973" s="15"/>
      <c r="BA973" s="15"/>
      <c r="BB973" s="15"/>
      <c r="BC973" s="15"/>
      <c r="BD973" s="15"/>
      <c r="BE973" s="15"/>
      <c r="BF973" s="15"/>
      <c r="BG973" s="15"/>
      <c r="BH973" s="15"/>
      <c r="BI973" s="15"/>
      <c r="BJ973" s="15"/>
    </row>
    <row r="974" spans="1:62" ht="12" customHeight="1"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c r="AC974" s="15"/>
      <c r="AD974" s="15"/>
      <c r="AE974" s="15"/>
      <c r="AF974" s="15"/>
      <c r="AG974" s="15"/>
      <c r="AH974" s="15"/>
      <c r="AI974" s="15"/>
      <c r="AJ974" s="15"/>
      <c r="AK974" s="15"/>
      <c r="AL974" s="15"/>
      <c r="AM974" s="15"/>
      <c r="AN974" s="15"/>
      <c r="AO974" s="15"/>
      <c r="AP974" s="15"/>
      <c r="AQ974" s="15"/>
      <c r="AR974" s="15"/>
      <c r="AS974" s="15"/>
      <c r="AT974" s="15"/>
      <c r="AU974" s="15"/>
      <c r="AV974" s="15"/>
      <c r="AW974" s="15"/>
      <c r="AX974" s="15"/>
      <c r="AY974" s="15"/>
      <c r="AZ974" s="15"/>
      <c r="BA974" s="15"/>
      <c r="BB974" s="15"/>
      <c r="BC974" s="15"/>
      <c r="BD974" s="15"/>
      <c r="BE974" s="15"/>
      <c r="BF974" s="15"/>
      <c r="BG974" s="15"/>
      <c r="BH974" s="15"/>
      <c r="BI974" s="15"/>
      <c r="BJ974" s="15"/>
    </row>
    <row r="975" spans="1:62" ht="12" customHeight="1"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c r="AC975" s="15"/>
      <c r="AD975" s="15"/>
      <c r="AE975" s="15"/>
      <c r="AF975" s="15"/>
      <c r="AG975" s="15"/>
      <c r="AH975" s="15"/>
      <c r="AI975" s="15"/>
      <c r="AJ975" s="15"/>
      <c r="AK975" s="15"/>
      <c r="AL975" s="15"/>
      <c r="AM975" s="15"/>
      <c r="AN975" s="15"/>
      <c r="AO975" s="15"/>
      <c r="AP975" s="15"/>
      <c r="AQ975" s="15"/>
      <c r="AR975" s="15"/>
      <c r="AS975" s="15"/>
      <c r="AT975" s="15"/>
      <c r="AU975" s="15"/>
      <c r="AV975" s="15"/>
      <c r="AW975" s="15"/>
      <c r="AX975" s="15"/>
      <c r="AY975" s="15"/>
      <c r="AZ975" s="15"/>
      <c r="BA975" s="15"/>
      <c r="BB975" s="15"/>
      <c r="BC975" s="15"/>
      <c r="BD975" s="15"/>
      <c r="BE975" s="15"/>
      <c r="BF975" s="15"/>
      <c r="BG975" s="15"/>
      <c r="BH975" s="15"/>
      <c r="BI975" s="15"/>
      <c r="BJ975" s="15"/>
    </row>
    <row r="976" spans="1:62" ht="12" customHeight="1"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c r="AC976" s="15"/>
      <c r="AD976" s="15"/>
      <c r="AE976" s="15"/>
      <c r="AF976" s="15"/>
      <c r="AG976" s="15"/>
      <c r="AH976" s="15"/>
      <c r="AI976" s="15"/>
      <c r="AJ976" s="15"/>
      <c r="AK976" s="15"/>
      <c r="AL976" s="15"/>
      <c r="AM976" s="15"/>
      <c r="AN976" s="15"/>
      <c r="AO976" s="15"/>
      <c r="AP976" s="15"/>
      <c r="AQ976" s="15"/>
      <c r="AR976" s="15"/>
      <c r="AS976" s="15"/>
      <c r="AT976" s="15"/>
      <c r="AU976" s="15"/>
      <c r="AV976" s="15"/>
      <c r="AW976" s="15"/>
      <c r="AX976" s="15"/>
      <c r="AY976" s="15"/>
      <c r="AZ976" s="15"/>
      <c r="BA976" s="15"/>
      <c r="BB976" s="15"/>
      <c r="BC976" s="15"/>
      <c r="BD976" s="15"/>
      <c r="BE976" s="15"/>
      <c r="BF976" s="15"/>
      <c r="BG976" s="15"/>
      <c r="BH976" s="15"/>
      <c r="BI976" s="15"/>
      <c r="BJ976" s="15"/>
    </row>
    <row r="977" spans="1:62" ht="12" customHeight="1"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c r="AC977" s="15"/>
      <c r="AD977" s="15"/>
      <c r="AE977" s="15"/>
      <c r="AF977" s="15"/>
      <c r="AG977" s="15"/>
      <c r="AH977" s="15"/>
      <c r="AI977" s="15"/>
      <c r="AJ977" s="15"/>
      <c r="AK977" s="15"/>
      <c r="AL977" s="15"/>
      <c r="AM977" s="15"/>
      <c r="AN977" s="15"/>
      <c r="AO977" s="15"/>
      <c r="AP977" s="15"/>
      <c r="AQ977" s="15"/>
      <c r="AR977" s="15"/>
      <c r="AS977" s="15"/>
      <c r="AT977" s="15"/>
      <c r="AU977" s="15"/>
      <c r="AV977" s="15"/>
      <c r="AW977" s="15"/>
      <c r="AX977" s="15"/>
      <c r="AY977" s="15"/>
      <c r="AZ977" s="15"/>
      <c r="BA977" s="15"/>
      <c r="BB977" s="15"/>
      <c r="BC977" s="15"/>
      <c r="BD977" s="15"/>
      <c r="BE977" s="15"/>
      <c r="BF977" s="15"/>
      <c r="BG977" s="15"/>
      <c r="BH977" s="15"/>
      <c r="BI977" s="15"/>
      <c r="BJ977" s="15"/>
    </row>
    <row r="978" spans="1:62" ht="12" customHeight="1"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c r="AC978" s="15"/>
      <c r="AD978" s="15"/>
      <c r="AE978" s="15"/>
      <c r="AF978" s="15"/>
      <c r="AG978" s="15"/>
      <c r="AH978" s="15"/>
      <c r="AI978" s="15"/>
      <c r="AJ978" s="15"/>
      <c r="AK978" s="15"/>
      <c r="AL978" s="15"/>
      <c r="AM978" s="15"/>
      <c r="AN978" s="15"/>
      <c r="AO978" s="15"/>
      <c r="AP978" s="15"/>
      <c r="AQ978" s="15"/>
      <c r="AR978" s="15"/>
      <c r="AS978" s="15"/>
      <c r="AT978" s="15"/>
      <c r="AU978" s="15"/>
      <c r="AV978" s="15"/>
      <c r="AW978" s="15"/>
      <c r="AX978" s="15"/>
      <c r="AY978" s="15"/>
      <c r="AZ978" s="15"/>
      <c r="BA978" s="15"/>
      <c r="BB978" s="15"/>
      <c r="BC978" s="15"/>
      <c r="BD978" s="15"/>
      <c r="BE978" s="15"/>
      <c r="BF978" s="15"/>
      <c r="BG978" s="15"/>
      <c r="BH978" s="15"/>
      <c r="BI978" s="15"/>
      <c r="BJ978" s="15"/>
    </row>
    <row r="979" spans="1:62" ht="12" customHeight="1"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c r="AC979" s="15"/>
      <c r="AD979" s="15"/>
      <c r="AE979" s="15"/>
      <c r="AF979" s="15"/>
      <c r="AG979" s="15"/>
      <c r="AH979" s="15"/>
      <c r="AI979" s="15"/>
      <c r="AJ979" s="15"/>
      <c r="AK979" s="15"/>
      <c r="AL979" s="15"/>
      <c r="AM979" s="15"/>
      <c r="AN979" s="15"/>
      <c r="AO979" s="15"/>
      <c r="AP979" s="15"/>
      <c r="AQ979" s="15"/>
      <c r="AR979" s="15"/>
      <c r="AS979" s="15"/>
      <c r="AT979" s="15"/>
      <c r="AU979" s="15"/>
      <c r="AV979" s="15"/>
      <c r="AW979" s="15"/>
      <c r="AX979" s="15"/>
      <c r="AY979" s="15"/>
      <c r="AZ979" s="15"/>
      <c r="BA979" s="15"/>
      <c r="BB979" s="15"/>
      <c r="BC979" s="15"/>
      <c r="BD979" s="15"/>
      <c r="BE979" s="15"/>
      <c r="BF979" s="15"/>
      <c r="BG979" s="15"/>
      <c r="BH979" s="15"/>
      <c r="BI979" s="15"/>
      <c r="BJ979" s="15"/>
    </row>
    <row r="980" spans="1:62" ht="12" customHeight="1"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c r="AC980" s="15"/>
      <c r="AD980" s="15"/>
      <c r="AE980" s="15"/>
      <c r="AF980" s="15"/>
      <c r="AG980" s="15"/>
      <c r="AH980" s="15"/>
      <c r="AI980" s="15"/>
      <c r="AJ980" s="15"/>
      <c r="AK980" s="15"/>
      <c r="AL980" s="15"/>
      <c r="AM980" s="15"/>
      <c r="AN980" s="15"/>
      <c r="AO980" s="15"/>
      <c r="AP980" s="15"/>
      <c r="AQ980" s="15"/>
      <c r="AR980" s="15"/>
      <c r="AS980" s="15"/>
      <c r="AT980" s="15"/>
      <c r="AU980" s="15"/>
      <c r="AV980" s="15"/>
      <c r="AW980" s="15"/>
      <c r="AX980" s="15"/>
      <c r="AY980" s="15"/>
      <c r="AZ980" s="15"/>
      <c r="BA980" s="15"/>
      <c r="BB980" s="15"/>
      <c r="BC980" s="15"/>
      <c r="BD980" s="15"/>
      <c r="BE980" s="15"/>
      <c r="BF980" s="15"/>
      <c r="BG980" s="15"/>
      <c r="BH980" s="15"/>
      <c r="BI980" s="15"/>
      <c r="BJ980" s="15"/>
    </row>
    <row r="981" spans="1:62" ht="12" customHeight="1"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c r="AC981" s="15"/>
      <c r="AD981" s="15"/>
      <c r="AE981" s="15"/>
      <c r="AF981" s="15"/>
      <c r="AG981" s="15"/>
      <c r="AH981" s="15"/>
      <c r="AI981" s="15"/>
      <c r="AJ981" s="15"/>
      <c r="AK981" s="15"/>
      <c r="AL981" s="15"/>
      <c r="AM981" s="15"/>
      <c r="AN981" s="15"/>
      <c r="AO981" s="15"/>
      <c r="AP981" s="15"/>
      <c r="AQ981" s="15"/>
      <c r="AR981" s="15"/>
      <c r="AS981" s="15"/>
      <c r="AT981" s="15"/>
      <c r="AU981" s="15"/>
      <c r="AV981" s="15"/>
      <c r="AW981" s="15"/>
      <c r="AX981" s="15"/>
      <c r="AY981" s="15"/>
      <c r="AZ981" s="15"/>
      <c r="BA981" s="15"/>
      <c r="BB981" s="15"/>
      <c r="BC981" s="15"/>
      <c r="BD981" s="15"/>
      <c r="BE981" s="15"/>
      <c r="BF981" s="15"/>
      <c r="BG981" s="15"/>
      <c r="BH981" s="15"/>
      <c r="BI981" s="15"/>
      <c r="BJ981" s="15"/>
    </row>
    <row r="982" spans="1:62" ht="12" customHeight="1"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c r="AC982" s="15"/>
      <c r="AD982" s="15"/>
      <c r="AE982" s="15"/>
      <c r="AF982" s="15"/>
      <c r="AG982" s="15"/>
      <c r="AH982" s="15"/>
      <c r="AI982" s="15"/>
      <c r="AJ982" s="15"/>
      <c r="AK982" s="15"/>
      <c r="AL982" s="15"/>
      <c r="AM982" s="15"/>
      <c r="AN982" s="15"/>
      <c r="AO982" s="15"/>
      <c r="AP982" s="15"/>
      <c r="AQ982" s="15"/>
      <c r="AR982" s="15"/>
      <c r="AS982" s="15"/>
      <c r="AT982" s="15"/>
      <c r="AU982" s="15"/>
      <c r="AV982" s="15"/>
      <c r="AW982" s="15"/>
      <c r="AX982" s="15"/>
      <c r="AY982" s="15"/>
      <c r="AZ982" s="15"/>
      <c r="BA982" s="15"/>
      <c r="BB982" s="15"/>
      <c r="BC982" s="15"/>
      <c r="BD982" s="15"/>
      <c r="BE982" s="15"/>
      <c r="BF982" s="15"/>
      <c r="BG982" s="15"/>
      <c r="BH982" s="15"/>
      <c r="BI982" s="15"/>
      <c r="BJ982" s="15"/>
    </row>
    <row r="983" spans="1:62" ht="12" customHeight="1"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c r="AC983" s="15"/>
      <c r="AD983" s="15"/>
      <c r="AE983" s="15"/>
      <c r="AF983" s="15"/>
      <c r="AG983" s="15"/>
      <c r="AH983" s="15"/>
      <c r="AI983" s="15"/>
      <c r="AJ983" s="15"/>
      <c r="AK983" s="15"/>
      <c r="AL983" s="15"/>
      <c r="AM983" s="15"/>
      <c r="AN983" s="15"/>
      <c r="AO983" s="15"/>
      <c r="AP983" s="15"/>
      <c r="AQ983" s="15"/>
      <c r="AR983" s="15"/>
      <c r="AS983" s="15"/>
      <c r="AT983" s="15"/>
      <c r="AU983" s="15"/>
      <c r="AV983" s="15"/>
      <c r="AW983" s="15"/>
      <c r="AX983" s="15"/>
      <c r="AY983" s="15"/>
      <c r="AZ983" s="15"/>
      <c r="BA983" s="15"/>
      <c r="BB983" s="15"/>
      <c r="BC983" s="15"/>
      <c r="BD983" s="15"/>
      <c r="BE983" s="15"/>
      <c r="BF983" s="15"/>
      <c r="BG983" s="15"/>
      <c r="BH983" s="15"/>
      <c r="BI983" s="15"/>
      <c r="BJ983" s="15"/>
    </row>
    <row r="984" spans="1:62" ht="12" customHeight="1"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c r="AC984" s="15"/>
      <c r="AD984" s="15"/>
      <c r="AE984" s="15"/>
      <c r="AF984" s="15"/>
      <c r="AG984" s="15"/>
      <c r="AH984" s="15"/>
      <c r="AI984" s="15"/>
      <c r="AJ984" s="15"/>
      <c r="AK984" s="15"/>
      <c r="AL984" s="15"/>
      <c r="AM984" s="15"/>
      <c r="AN984" s="15"/>
      <c r="AO984" s="15"/>
      <c r="AP984" s="15"/>
      <c r="AQ984" s="15"/>
      <c r="AR984" s="15"/>
      <c r="AS984" s="15"/>
      <c r="AT984" s="15"/>
      <c r="AU984" s="15"/>
      <c r="AV984" s="15"/>
      <c r="AW984" s="15"/>
      <c r="AX984" s="15"/>
      <c r="AY984" s="15"/>
      <c r="AZ984" s="15"/>
      <c r="BA984" s="15"/>
      <c r="BB984" s="15"/>
      <c r="BC984" s="15"/>
      <c r="BD984" s="15"/>
      <c r="BE984" s="15"/>
      <c r="BF984" s="15"/>
      <c r="BG984" s="15"/>
      <c r="BH984" s="15"/>
      <c r="BI984" s="15"/>
      <c r="BJ984" s="15"/>
    </row>
    <row r="985" spans="1:62" ht="12" customHeight="1"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c r="AC985" s="15"/>
      <c r="AD985" s="15"/>
      <c r="AE985" s="15"/>
      <c r="AF985" s="15"/>
      <c r="AG985" s="15"/>
      <c r="AH985" s="15"/>
      <c r="AI985" s="15"/>
      <c r="AJ985" s="15"/>
      <c r="AK985" s="15"/>
      <c r="AL985" s="15"/>
      <c r="AM985" s="15"/>
      <c r="AN985" s="15"/>
      <c r="AO985" s="15"/>
      <c r="AP985" s="15"/>
      <c r="AQ985" s="15"/>
      <c r="AR985" s="15"/>
      <c r="AS985" s="15"/>
      <c r="AT985" s="15"/>
      <c r="AU985" s="15"/>
      <c r="AV985" s="15"/>
      <c r="AW985" s="15"/>
      <c r="AX985" s="15"/>
      <c r="AY985" s="15"/>
      <c r="AZ985" s="15"/>
      <c r="BA985" s="15"/>
      <c r="BB985" s="15"/>
      <c r="BC985" s="15"/>
      <c r="BD985" s="15"/>
      <c r="BE985" s="15"/>
      <c r="BF985" s="15"/>
      <c r="BG985" s="15"/>
      <c r="BH985" s="15"/>
      <c r="BI985" s="15"/>
      <c r="BJ985" s="15"/>
    </row>
    <row r="986" spans="1:62" ht="12" customHeight="1"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c r="AC986" s="15"/>
      <c r="AD986" s="15"/>
      <c r="AE986" s="15"/>
      <c r="AF986" s="15"/>
      <c r="AG986" s="15"/>
      <c r="AH986" s="15"/>
      <c r="AI986" s="15"/>
      <c r="AJ986" s="15"/>
      <c r="AK986" s="15"/>
      <c r="AL986" s="15"/>
      <c r="AM986" s="15"/>
      <c r="AN986" s="15"/>
      <c r="AO986" s="15"/>
      <c r="AP986" s="15"/>
      <c r="AQ986" s="15"/>
      <c r="AR986" s="15"/>
      <c r="AS986" s="15"/>
      <c r="AT986" s="15"/>
      <c r="AU986" s="15"/>
      <c r="AV986" s="15"/>
      <c r="AW986" s="15"/>
      <c r="AX986" s="15"/>
      <c r="AY986" s="15"/>
      <c r="AZ986" s="15"/>
      <c r="BA986" s="15"/>
      <c r="BB986" s="15"/>
      <c r="BC986" s="15"/>
      <c r="BD986" s="15"/>
      <c r="BE986" s="15"/>
      <c r="BF986" s="15"/>
      <c r="BG986" s="15"/>
      <c r="BH986" s="15"/>
      <c r="BI986" s="15"/>
      <c r="BJ986" s="15"/>
    </row>
    <row r="987" spans="1:62" ht="12" customHeight="1"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c r="AC987" s="15"/>
      <c r="AD987" s="15"/>
      <c r="AE987" s="15"/>
      <c r="AF987" s="15"/>
      <c r="AG987" s="15"/>
      <c r="AH987" s="15"/>
      <c r="AI987" s="15"/>
      <c r="AJ987" s="15"/>
      <c r="AK987" s="15"/>
      <c r="AL987" s="15"/>
      <c r="AM987" s="15"/>
      <c r="AN987" s="15"/>
      <c r="AO987" s="15"/>
      <c r="AP987" s="15"/>
      <c r="AQ987" s="15"/>
      <c r="AR987" s="15"/>
      <c r="AS987" s="15"/>
      <c r="AT987" s="15"/>
      <c r="AU987" s="15"/>
      <c r="AV987" s="15"/>
      <c r="AW987" s="15"/>
      <c r="AX987" s="15"/>
      <c r="AY987" s="15"/>
      <c r="AZ987" s="15"/>
      <c r="BA987" s="15"/>
      <c r="BB987" s="15"/>
      <c r="BC987" s="15"/>
      <c r="BD987" s="15"/>
      <c r="BE987" s="15"/>
      <c r="BF987" s="15"/>
      <c r="BG987" s="15"/>
      <c r="BH987" s="15"/>
      <c r="BI987" s="15"/>
      <c r="BJ987" s="15"/>
    </row>
    <row r="988" spans="1:62" ht="12" customHeight="1"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c r="AC988" s="15"/>
      <c r="AD988" s="15"/>
      <c r="AE988" s="15"/>
      <c r="AF988" s="15"/>
      <c r="AG988" s="15"/>
      <c r="AH988" s="15"/>
      <c r="AI988" s="15"/>
      <c r="AJ988" s="15"/>
      <c r="AK988" s="15"/>
      <c r="AL988" s="15"/>
      <c r="AM988" s="15"/>
      <c r="AN988" s="15"/>
      <c r="AO988" s="15"/>
      <c r="AP988" s="15"/>
      <c r="AQ988" s="15"/>
      <c r="AR988" s="15"/>
      <c r="AS988" s="15"/>
      <c r="AT988" s="15"/>
      <c r="AU988" s="15"/>
      <c r="AV988" s="15"/>
      <c r="AW988" s="15"/>
      <c r="AX988" s="15"/>
      <c r="AY988" s="15"/>
      <c r="AZ988" s="15"/>
      <c r="BA988" s="15"/>
      <c r="BB988" s="15"/>
      <c r="BC988" s="15"/>
      <c r="BD988" s="15"/>
      <c r="BE988" s="15"/>
      <c r="BF988" s="15"/>
      <c r="BG988" s="15"/>
      <c r="BH988" s="15"/>
      <c r="BI988" s="15"/>
      <c r="BJ988" s="15"/>
    </row>
    <row r="989" spans="1:62" ht="12" customHeight="1"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c r="AC989" s="15"/>
      <c r="AD989" s="15"/>
      <c r="AE989" s="15"/>
      <c r="AF989" s="15"/>
      <c r="AG989" s="15"/>
      <c r="AH989" s="15"/>
      <c r="AI989" s="15"/>
      <c r="AJ989" s="15"/>
      <c r="AK989" s="15"/>
      <c r="AL989" s="15"/>
      <c r="AM989" s="15"/>
      <c r="AN989" s="15"/>
      <c r="AO989" s="15"/>
      <c r="AP989" s="15"/>
      <c r="AQ989" s="15"/>
      <c r="AR989" s="15"/>
      <c r="AS989" s="15"/>
      <c r="AT989" s="15"/>
      <c r="AU989" s="15"/>
      <c r="AV989" s="15"/>
      <c r="AW989" s="15"/>
      <c r="AX989" s="15"/>
      <c r="AY989" s="15"/>
      <c r="AZ989" s="15"/>
      <c r="BA989" s="15"/>
      <c r="BB989" s="15"/>
      <c r="BC989" s="15"/>
      <c r="BD989" s="15"/>
      <c r="BE989" s="15"/>
      <c r="BF989" s="15"/>
      <c r="BG989" s="15"/>
      <c r="BH989" s="15"/>
      <c r="BI989" s="15"/>
      <c r="BJ989" s="15"/>
    </row>
    <row r="990" spans="1:62" ht="12" customHeight="1"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c r="AC990" s="15"/>
      <c r="AD990" s="15"/>
      <c r="AE990" s="15"/>
      <c r="AF990" s="15"/>
      <c r="AG990" s="15"/>
      <c r="AH990" s="15"/>
      <c r="AI990" s="15"/>
      <c r="AJ990" s="15"/>
      <c r="AK990" s="15"/>
      <c r="AL990" s="15"/>
      <c r="AM990" s="15"/>
      <c r="AN990" s="15"/>
      <c r="AO990" s="15"/>
      <c r="AP990" s="15"/>
      <c r="AQ990" s="15"/>
      <c r="AR990" s="15"/>
      <c r="AS990" s="15"/>
      <c r="AT990" s="15"/>
      <c r="AU990" s="15"/>
      <c r="AV990" s="15"/>
      <c r="AW990" s="15"/>
      <c r="AX990" s="15"/>
      <c r="AY990" s="15"/>
      <c r="AZ990" s="15"/>
      <c r="BA990" s="15"/>
      <c r="BB990" s="15"/>
      <c r="BC990" s="15"/>
      <c r="BD990" s="15"/>
      <c r="BE990" s="15"/>
      <c r="BF990" s="15"/>
      <c r="BG990" s="15"/>
      <c r="BH990" s="15"/>
      <c r="BI990" s="15"/>
      <c r="BJ990" s="15"/>
    </row>
    <row r="991" spans="1:62" ht="12" customHeight="1"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c r="AC991" s="15"/>
      <c r="AD991" s="15"/>
      <c r="AE991" s="15"/>
      <c r="AF991" s="15"/>
      <c r="AG991" s="15"/>
      <c r="AH991" s="15"/>
      <c r="AI991" s="15"/>
      <c r="AJ991" s="15"/>
      <c r="AK991" s="15"/>
      <c r="AL991" s="15"/>
      <c r="AM991" s="15"/>
      <c r="AN991" s="15"/>
      <c r="AO991" s="15"/>
      <c r="AP991" s="15"/>
      <c r="AQ991" s="15"/>
      <c r="AR991" s="15"/>
      <c r="AS991" s="15"/>
      <c r="AT991" s="15"/>
      <c r="AU991" s="15"/>
      <c r="AV991" s="15"/>
      <c r="AW991" s="15"/>
      <c r="AX991" s="15"/>
      <c r="AY991" s="15"/>
      <c r="AZ991" s="15"/>
      <c r="BA991" s="15"/>
      <c r="BB991" s="15"/>
      <c r="BC991" s="15"/>
      <c r="BD991" s="15"/>
      <c r="BE991" s="15"/>
      <c r="BF991" s="15"/>
      <c r="BG991" s="15"/>
      <c r="BH991" s="15"/>
      <c r="BI991" s="15"/>
      <c r="BJ991" s="15"/>
    </row>
    <row r="992" spans="1:62" ht="12" customHeight="1"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c r="AC992" s="15"/>
      <c r="AD992" s="15"/>
      <c r="AE992" s="15"/>
      <c r="AF992" s="15"/>
      <c r="AG992" s="15"/>
      <c r="AH992" s="15"/>
      <c r="AI992" s="15"/>
      <c r="AJ992" s="15"/>
      <c r="AK992" s="15"/>
      <c r="AL992" s="15"/>
      <c r="AM992" s="15"/>
      <c r="AN992" s="15"/>
      <c r="AO992" s="15"/>
      <c r="AP992" s="15"/>
      <c r="AQ992" s="15"/>
      <c r="AR992" s="15"/>
      <c r="AS992" s="15"/>
      <c r="AT992" s="15"/>
      <c r="AU992" s="15"/>
      <c r="AV992" s="15"/>
      <c r="AW992" s="15"/>
      <c r="AX992" s="15"/>
      <c r="AY992" s="15"/>
      <c r="AZ992" s="15"/>
      <c r="BA992" s="15"/>
      <c r="BB992" s="15"/>
      <c r="BC992" s="15"/>
      <c r="BD992" s="15"/>
      <c r="BE992" s="15"/>
      <c r="BF992" s="15"/>
      <c r="BG992" s="15"/>
      <c r="BH992" s="15"/>
      <c r="BI992" s="15"/>
      <c r="BJ992" s="15"/>
    </row>
    <row r="993" spans="1:62" ht="12" customHeight="1"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c r="AC993" s="15"/>
      <c r="AD993" s="15"/>
      <c r="AE993" s="15"/>
      <c r="AF993" s="15"/>
      <c r="AG993" s="15"/>
      <c r="AH993" s="15"/>
      <c r="AI993" s="15"/>
      <c r="AJ993" s="15"/>
      <c r="AK993" s="15"/>
      <c r="AL993" s="15"/>
      <c r="AM993" s="15"/>
      <c r="AN993" s="15"/>
      <c r="AO993" s="15"/>
      <c r="AP993" s="15"/>
      <c r="AQ993" s="15"/>
      <c r="AR993" s="15"/>
      <c r="AS993" s="15"/>
      <c r="AT993" s="15"/>
      <c r="AU993" s="15"/>
      <c r="AV993" s="15"/>
      <c r="AW993" s="15"/>
      <c r="AX993" s="15"/>
      <c r="AY993" s="15"/>
      <c r="AZ993" s="15"/>
      <c r="BA993" s="15"/>
      <c r="BB993" s="15"/>
      <c r="BC993" s="15"/>
      <c r="BD993" s="15"/>
      <c r="BE993" s="15"/>
      <c r="BF993" s="15"/>
      <c r="BG993" s="15"/>
      <c r="BH993" s="15"/>
      <c r="BI993" s="15"/>
      <c r="BJ993" s="15"/>
    </row>
    <row r="994" spans="1:62" ht="12" customHeight="1"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c r="AC994" s="15"/>
      <c r="AD994" s="15"/>
      <c r="AE994" s="15"/>
      <c r="AF994" s="15"/>
      <c r="AG994" s="15"/>
      <c r="AH994" s="15"/>
      <c r="AI994" s="15"/>
      <c r="AJ994" s="15"/>
      <c r="AK994" s="15"/>
      <c r="AL994" s="15"/>
      <c r="AM994" s="15"/>
      <c r="AN994" s="15"/>
      <c r="AO994" s="15"/>
      <c r="AP994" s="15"/>
      <c r="AQ994" s="15"/>
      <c r="AR994" s="15"/>
      <c r="AS994" s="15"/>
      <c r="AT994" s="15"/>
      <c r="AU994" s="15"/>
      <c r="AV994" s="15"/>
      <c r="AW994" s="15"/>
      <c r="AX994" s="15"/>
      <c r="AY994" s="15"/>
      <c r="AZ994" s="15"/>
      <c r="BA994" s="15"/>
      <c r="BB994" s="15"/>
      <c r="BC994" s="15"/>
      <c r="BD994" s="15"/>
      <c r="BE994" s="15"/>
      <c r="BF994" s="15"/>
      <c r="BG994" s="15"/>
      <c r="BH994" s="15"/>
      <c r="BI994" s="15"/>
      <c r="BJ994" s="15"/>
    </row>
    <row r="995" spans="1:62" ht="12" customHeight="1"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c r="AC995" s="15"/>
      <c r="AD995" s="15"/>
      <c r="AE995" s="15"/>
      <c r="AF995" s="15"/>
      <c r="AG995" s="15"/>
      <c r="AH995" s="15"/>
      <c r="AI995" s="15"/>
      <c r="AJ995" s="15"/>
      <c r="AK995" s="15"/>
      <c r="AL995" s="15"/>
      <c r="AM995" s="15"/>
      <c r="AN995" s="15"/>
      <c r="AO995" s="15"/>
      <c r="AP995" s="15"/>
      <c r="AQ995" s="15"/>
      <c r="AR995" s="15"/>
      <c r="AS995" s="15"/>
      <c r="AT995" s="15"/>
      <c r="AU995" s="15"/>
      <c r="AV995" s="15"/>
      <c r="AW995" s="15"/>
      <c r="AX995" s="15"/>
      <c r="AY995" s="15"/>
      <c r="AZ995" s="15"/>
      <c r="BA995" s="15"/>
      <c r="BB995" s="15"/>
      <c r="BC995" s="15"/>
      <c r="BD995" s="15"/>
      <c r="BE995" s="15"/>
      <c r="BF995" s="15"/>
      <c r="BG995" s="15"/>
      <c r="BH995" s="15"/>
      <c r="BI995" s="15"/>
      <c r="BJ995" s="15"/>
    </row>
    <row r="996" spans="1:62" ht="12" customHeight="1"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c r="AC996" s="15"/>
      <c r="AD996" s="15"/>
      <c r="AE996" s="15"/>
      <c r="AF996" s="15"/>
      <c r="AG996" s="15"/>
      <c r="AH996" s="15"/>
      <c r="AI996" s="15"/>
      <c r="AJ996" s="15"/>
      <c r="AK996" s="15"/>
      <c r="AL996" s="15"/>
      <c r="AM996" s="15"/>
      <c r="AN996" s="15"/>
      <c r="AO996" s="15"/>
      <c r="AP996" s="15"/>
      <c r="AQ996" s="15"/>
      <c r="AR996" s="15"/>
      <c r="AS996" s="15"/>
      <c r="AT996" s="15"/>
      <c r="AU996" s="15"/>
      <c r="AV996" s="15"/>
      <c r="AW996" s="15"/>
      <c r="AX996" s="15"/>
      <c r="AY996" s="15"/>
      <c r="AZ996" s="15"/>
      <c r="BA996" s="15"/>
      <c r="BB996" s="15"/>
      <c r="BC996" s="15"/>
      <c r="BD996" s="15"/>
      <c r="BE996" s="15"/>
      <c r="BF996" s="15"/>
      <c r="BG996" s="15"/>
      <c r="BH996" s="15"/>
      <c r="BI996" s="15"/>
      <c r="BJ996" s="15"/>
    </row>
    <row r="997" spans="1:62" ht="12" customHeight="1"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c r="AC997" s="15"/>
      <c r="AD997" s="15"/>
      <c r="AE997" s="15"/>
      <c r="AF997" s="15"/>
      <c r="AG997" s="15"/>
      <c r="AH997" s="15"/>
      <c r="AI997" s="15"/>
      <c r="AJ997" s="15"/>
      <c r="AK997" s="15"/>
      <c r="AL997" s="15"/>
      <c r="AM997" s="15"/>
      <c r="AN997" s="15"/>
      <c r="AO997" s="15"/>
      <c r="AP997" s="15"/>
      <c r="AQ997" s="15"/>
      <c r="AR997" s="15"/>
      <c r="AS997" s="15"/>
      <c r="AT997" s="15"/>
      <c r="AU997" s="15"/>
      <c r="AV997" s="15"/>
      <c r="AW997" s="15"/>
      <c r="AX997" s="15"/>
      <c r="AY997" s="15"/>
      <c r="AZ997" s="15"/>
      <c r="BA997" s="15"/>
      <c r="BB997" s="15"/>
      <c r="BC997" s="15"/>
      <c r="BD997" s="15"/>
      <c r="BE997" s="15"/>
      <c r="BF997" s="15"/>
      <c r="BG997" s="15"/>
      <c r="BH997" s="15"/>
      <c r="BI997" s="15"/>
      <c r="BJ997" s="15"/>
    </row>
    <row r="998" spans="1:62" ht="12" customHeight="1"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c r="AC998" s="15"/>
      <c r="AD998" s="15"/>
      <c r="AE998" s="15"/>
      <c r="AF998" s="15"/>
      <c r="AG998" s="15"/>
      <c r="AH998" s="15"/>
      <c r="AI998" s="15"/>
      <c r="AJ998" s="15"/>
      <c r="AK998" s="15"/>
      <c r="AL998" s="15"/>
      <c r="AM998" s="15"/>
      <c r="AN998" s="15"/>
      <c r="AO998" s="15"/>
      <c r="AP998" s="15"/>
      <c r="AQ998" s="15"/>
      <c r="AR998" s="15"/>
      <c r="AS998" s="15"/>
      <c r="AT998" s="15"/>
      <c r="AU998" s="15"/>
      <c r="AV998" s="15"/>
      <c r="AW998" s="15"/>
      <c r="AX998" s="15"/>
      <c r="AY998" s="15"/>
      <c r="AZ998" s="15"/>
      <c r="BA998" s="15"/>
      <c r="BB998" s="15"/>
      <c r="BC998" s="15"/>
      <c r="BD998" s="15"/>
      <c r="BE998" s="15"/>
      <c r="BF998" s="15"/>
      <c r="BG998" s="15"/>
      <c r="BH998" s="15"/>
      <c r="BI998" s="15"/>
      <c r="BJ998" s="15"/>
    </row>
    <row r="999" spans="1:62" ht="12" customHeight="1"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c r="AC999" s="15"/>
      <c r="AD999" s="15"/>
      <c r="AE999" s="15"/>
      <c r="AF999" s="15"/>
      <c r="AG999" s="15"/>
      <c r="AH999" s="15"/>
      <c r="AI999" s="15"/>
      <c r="AJ999" s="15"/>
      <c r="AK999" s="15"/>
      <c r="AL999" s="15"/>
      <c r="AM999" s="15"/>
      <c r="AN999" s="15"/>
      <c r="AO999" s="15"/>
      <c r="AP999" s="15"/>
      <c r="AQ999" s="15"/>
      <c r="AR999" s="15"/>
      <c r="AS999" s="15"/>
      <c r="AT999" s="15"/>
      <c r="AU999" s="15"/>
      <c r="AV999" s="15"/>
      <c r="AW999" s="15"/>
      <c r="AX999" s="15"/>
      <c r="AY999" s="15"/>
      <c r="AZ999" s="15"/>
      <c r="BA999" s="15"/>
      <c r="BB999" s="15"/>
      <c r="BC999" s="15"/>
      <c r="BD999" s="15"/>
      <c r="BE999" s="15"/>
      <c r="BF999" s="15"/>
      <c r="BG999" s="15"/>
      <c r="BH999" s="15"/>
      <c r="BI999" s="15"/>
      <c r="BJ999" s="15"/>
    </row>
    <row r="1000" spans="1:62" ht="12" customHeight="1" x14ac:dyDescent="0.2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c r="AC1000" s="15"/>
      <c r="AD1000" s="15"/>
      <c r="AE1000" s="15"/>
      <c r="AF1000" s="15"/>
      <c r="AG1000" s="15"/>
      <c r="AH1000" s="15"/>
      <c r="AI1000" s="15"/>
      <c r="AJ1000" s="15"/>
      <c r="AK1000" s="15"/>
      <c r="AL1000" s="15"/>
      <c r="AM1000" s="15"/>
      <c r="AN1000" s="15"/>
      <c r="AO1000" s="15"/>
      <c r="AP1000" s="15"/>
      <c r="AQ1000" s="15"/>
      <c r="AR1000" s="15"/>
      <c r="AS1000" s="15"/>
      <c r="AT1000" s="15"/>
      <c r="AU1000" s="15"/>
      <c r="AV1000" s="15"/>
      <c r="AW1000" s="15"/>
      <c r="AX1000" s="15"/>
      <c r="AY1000" s="15"/>
      <c r="AZ1000" s="15"/>
      <c r="BA1000" s="15"/>
      <c r="BB1000" s="15"/>
      <c r="BC1000" s="15"/>
      <c r="BD1000" s="15"/>
      <c r="BE1000" s="15"/>
      <c r="BF1000" s="15"/>
      <c r="BG1000" s="15"/>
      <c r="BH1000" s="15"/>
      <c r="BI1000" s="15"/>
      <c r="BJ1000" s="15"/>
    </row>
  </sheetData>
  <mergeCells count="18">
    <mergeCell ref="BJ3:BM3"/>
    <mergeCell ref="B2:BY2"/>
    <mergeCell ref="AZ3:BC3"/>
    <mergeCell ref="BE3:BH3"/>
    <mergeCell ref="BT3:BW3"/>
    <mergeCell ref="AU3:AX3"/>
    <mergeCell ref="V3:X3"/>
    <mergeCell ref="AA3:AD3"/>
    <mergeCell ref="AF3:AI3"/>
    <mergeCell ref="AK3:AN3"/>
    <mergeCell ref="AP3:AS3"/>
    <mergeCell ref="BO3:BR3"/>
    <mergeCell ref="BY3:CB3"/>
    <mergeCell ref="A2:A4"/>
    <mergeCell ref="B3:E3"/>
    <mergeCell ref="G3:J3"/>
    <mergeCell ref="L3:O3"/>
    <mergeCell ref="Q3:T3"/>
  </mergeCells>
  <pageMargins left="0.28000000000000003" right="0.75" top="0.35" bottom="1"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A2" sqref="A2:B2"/>
    </sheetView>
  </sheetViews>
  <sheetFormatPr baseColWidth="10" defaultColWidth="14.44140625" defaultRowHeight="15" customHeight="1" x14ac:dyDescent="0.25"/>
  <cols>
    <col min="1" max="1" width="40.6640625" customWidth="1"/>
    <col min="2" max="2" width="39.33203125" customWidth="1"/>
    <col min="3" max="26" width="11.44140625" customWidth="1"/>
  </cols>
  <sheetData>
    <row r="1" spans="1:26" ht="12"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6.2" customHeight="1" x14ac:dyDescent="0.25">
      <c r="A2" s="78" t="s">
        <v>11</v>
      </c>
      <c r="B2" s="79"/>
      <c r="C2" s="1"/>
      <c r="D2" s="1"/>
      <c r="E2" s="1"/>
      <c r="F2" s="1"/>
      <c r="G2" s="1"/>
      <c r="H2" s="1"/>
      <c r="I2" s="1"/>
      <c r="J2" s="1"/>
      <c r="K2" s="1"/>
      <c r="L2" s="1"/>
      <c r="M2" s="1"/>
      <c r="N2" s="1"/>
      <c r="O2" s="1"/>
      <c r="P2" s="1"/>
      <c r="Q2" s="1"/>
      <c r="R2" s="1"/>
      <c r="S2" s="1"/>
      <c r="T2" s="1"/>
      <c r="U2" s="1"/>
      <c r="V2" s="1"/>
      <c r="W2" s="1"/>
      <c r="X2" s="1"/>
      <c r="Y2" s="1"/>
      <c r="Z2" s="1"/>
    </row>
    <row r="3" spans="1:26" ht="16.2" customHeight="1" x14ac:dyDescent="0.25">
      <c r="A3" s="2" t="s">
        <v>12</v>
      </c>
      <c r="B3" s="3" t="s">
        <v>13</v>
      </c>
      <c r="C3" s="1"/>
      <c r="D3" s="1"/>
      <c r="E3" s="1"/>
      <c r="F3" s="1"/>
      <c r="G3" s="1"/>
      <c r="H3" s="1"/>
      <c r="I3" s="1"/>
      <c r="J3" s="1"/>
      <c r="K3" s="1"/>
      <c r="L3" s="1"/>
      <c r="M3" s="1"/>
      <c r="N3" s="1"/>
      <c r="O3" s="1"/>
      <c r="P3" s="1"/>
      <c r="Q3" s="1"/>
      <c r="R3" s="1"/>
      <c r="S3" s="1"/>
      <c r="T3" s="1"/>
      <c r="U3" s="1"/>
      <c r="V3" s="1"/>
      <c r="W3" s="1"/>
      <c r="X3" s="1"/>
      <c r="Y3" s="1"/>
      <c r="Z3" s="1"/>
    </row>
    <row r="4" spans="1:26" ht="12" customHeight="1" x14ac:dyDescent="0.25">
      <c r="A4" s="4" t="s">
        <v>14</v>
      </c>
      <c r="B4" s="5" t="s">
        <v>15</v>
      </c>
      <c r="C4" s="1"/>
      <c r="D4" s="1"/>
      <c r="E4" s="1"/>
      <c r="F4" s="1"/>
      <c r="G4" s="1"/>
      <c r="H4" s="1"/>
      <c r="I4" s="1"/>
      <c r="J4" s="1"/>
      <c r="K4" s="1"/>
      <c r="L4" s="1"/>
      <c r="M4" s="1"/>
      <c r="N4" s="1"/>
      <c r="O4" s="1"/>
      <c r="P4" s="1"/>
      <c r="Q4" s="1"/>
      <c r="R4" s="1"/>
      <c r="S4" s="1"/>
      <c r="T4" s="1"/>
      <c r="U4" s="1"/>
      <c r="V4" s="1"/>
      <c r="W4" s="1"/>
      <c r="X4" s="1"/>
      <c r="Y4" s="1"/>
      <c r="Z4" s="1"/>
    </row>
    <row r="5" spans="1:26" ht="12" customHeight="1" x14ac:dyDescent="0.25">
      <c r="A5" s="6" t="s">
        <v>16</v>
      </c>
      <c r="B5" s="7" t="s">
        <v>17</v>
      </c>
      <c r="C5" s="1"/>
      <c r="D5" s="1"/>
      <c r="E5" s="1"/>
      <c r="F5" s="1"/>
      <c r="G5" s="1"/>
      <c r="H5" s="1"/>
      <c r="I5" s="1"/>
      <c r="J5" s="1"/>
      <c r="K5" s="1"/>
      <c r="L5" s="1"/>
      <c r="M5" s="1"/>
      <c r="N5" s="1"/>
      <c r="O5" s="1"/>
      <c r="P5" s="1"/>
      <c r="Q5" s="1"/>
      <c r="R5" s="1"/>
      <c r="S5" s="1"/>
      <c r="T5" s="1"/>
      <c r="U5" s="1"/>
      <c r="V5" s="1"/>
      <c r="W5" s="1"/>
      <c r="X5" s="1"/>
      <c r="Y5" s="1"/>
      <c r="Z5" s="1"/>
    </row>
    <row r="6" spans="1:26" ht="12" customHeight="1" thickBot="1" x14ac:dyDescent="0.3">
      <c r="A6" s="6" t="s">
        <v>18</v>
      </c>
      <c r="B6" s="8" t="s">
        <v>19</v>
      </c>
      <c r="C6" s="1"/>
      <c r="D6" s="1"/>
      <c r="E6" s="1"/>
      <c r="F6" s="1"/>
      <c r="G6" s="1"/>
      <c r="H6" s="1"/>
      <c r="I6" s="1"/>
      <c r="J6" s="1"/>
      <c r="K6" s="1"/>
      <c r="L6" s="1"/>
      <c r="M6" s="1"/>
      <c r="N6" s="1"/>
      <c r="O6" s="1"/>
      <c r="P6" s="1"/>
      <c r="Q6" s="1"/>
      <c r="R6" s="1"/>
      <c r="S6" s="1"/>
      <c r="T6" s="1"/>
      <c r="U6" s="1"/>
      <c r="V6" s="1"/>
      <c r="W6" s="1"/>
      <c r="X6" s="1"/>
      <c r="Y6" s="1"/>
      <c r="Z6" s="1"/>
    </row>
    <row r="7" spans="1:26" ht="27" customHeight="1" thickBot="1" x14ac:dyDescent="0.3">
      <c r="A7" s="46" t="s">
        <v>20</v>
      </c>
      <c r="B7" s="48" t="s">
        <v>42</v>
      </c>
      <c r="C7" s="1"/>
      <c r="D7" s="1"/>
      <c r="E7" s="1"/>
      <c r="F7" s="1"/>
      <c r="G7" s="1"/>
      <c r="H7" s="1"/>
      <c r="I7" s="1"/>
      <c r="J7" s="1"/>
      <c r="K7" s="1"/>
      <c r="L7" s="1"/>
      <c r="M7" s="1"/>
      <c r="N7" s="1"/>
      <c r="O7" s="1"/>
      <c r="P7" s="1"/>
      <c r="Q7" s="1"/>
      <c r="R7" s="1"/>
      <c r="S7" s="1"/>
      <c r="T7" s="1"/>
      <c r="U7" s="1"/>
      <c r="V7" s="1"/>
      <c r="W7" s="1"/>
      <c r="X7" s="1"/>
      <c r="Y7" s="1"/>
      <c r="Z7" s="1"/>
    </row>
    <row r="8" spans="1:26" ht="27" thickBot="1" x14ac:dyDescent="0.3">
      <c r="A8" s="9" t="s">
        <v>21</v>
      </c>
      <c r="B8" s="47" t="s">
        <v>22</v>
      </c>
      <c r="C8" s="1"/>
      <c r="D8" s="1"/>
      <c r="E8" s="1"/>
      <c r="F8" s="1"/>
      <c r="G8" s="1"/>
      <c r="H8" s="1"/>
      <c r="I8" s="1"/>
      <c r="J8" s="1"/>
      <c r="K8" s="1"/>
      <c r="L8" s="1"/>
      <c r="M8" s="1"/>
      <c r="N8" s="1"/>
      <c r="O8" s="1"/>
      <c r="P8" s="1"/>
      <c r="Q8" s="1"/>
      <c r="R8" s="1"/>
      <c r="S8" s="1"/>
      <c r="T8" s="1"/>
      <c r="U8" s="1"/>
      <c r="V8" s="1"/>
      <c r="W8" s="1"/>
      <c r="X8" s="1"/>
      <c r="Y8" s="1"/>
      <c r="Z8" s="1"/>
    </row>
    <row r="9" spans="1:26" ht="12" customHeight="1" x14ac:dyDescent="0.25">
      <c r="A9" s="10" t="s">
        <v>23</v>
      </c>
      <c r="B9" s="11" t="s">
        <v>24</v>
      </c>
      <c r="C9" s="1"/>
      <c r="D9" s="1"/>
      <c r="E9" s="1"/>
      <c r="F9" s="1"/>
      <c r="G9" s="1"/>
      <c r="H9" s="1"/>
      <c r="I9" s="1"/>
      <c r="J9" s="1"/>
      <c r="K9" s="1"/>
      <c r="L9" s="1"/>
      <c r="M9" s="1"/>
      <c r="N9" s="1"/>
      <c r="O9" s="1"/>
      <c r="P9" s="1"/>
      <c r="Q9" s="1"/>
      <c r="R9" s="1"/>
      <c r="S9" s="1"/>
      <c r="T9" s="1"/>
      <c r="U9" s="1"/>
      <c r="V9" s="1"/>
      <c r="W9" s="1"/>
      <c r="X9" s="1"/>
      <c r="Y9" s="1"/>
      <c r="Z9" s="1"/>
    </row>
    <row r="10" spans="1:26" ht="12" customHeight="1" x14ac:dyDescent="0.25">
      <c r="A10" s="6" t="s">
        <v>25</v>
      </c>
      <c r="B10" s="7" t="s">
        <v>26</v>
      </c>
      <c r="C10" s="1"/>
      <c r="D10" s="1"/>
      <c r="E10" s="1"/>
      <c r="F10" s="1"/>
      <c r="G10" s="1"/>
      <c r="H10" s="1"/>
      <c r="I10" s="1"/>
      <c r="J10" s="1"/>
      <c r="K10" s="1"/>
      <c r="L10" s="1"/>
      <c r="M10" s="1"/>
      <c r="N10" s="1"/>
      <c r="O10" s="1"/>
      <c r="P10" s="1"/>
      <c r="Q10" s="1"/>
      <c r="R10" s="1"/>
      <c r="S10" s="1"/>
      <c r="T10" s="1"/>
      <c r="U10" s="1"/>
      <c r="V10" s="1"/>
      <c r="W10" s="1"/>
      <c r="X10" s="1"/>
      <c r="Y10" s="1"/>
      <c r="Z10" s="1"/>
    </row>
    <row r="11" spans="1:26" ht="12" customHeight="1" x14ac:dyDescent="0.25">
      <c r="A11" s="6" t="s">
        <v>27</v>
      </c>
      <c r="B11" s="7" t="s">
        <v>28</v>
      </c>
      <c r="C11" s="1"/>
      <c r="D11" s="1"/>
      <c r="E11" s="1"/>
      <c r="F11" s="1"/>
      <c r="G11" s="1"/>
      <c r="H11" s="1"/>
      <c r="I11" s="1"/>
      <c r="J11" s="1"/>
      <c r="K11" s="1"/>
      <c r="L11" s="1"/>
      <c r="M11" s="1"/>
      <c r="N11" s="1"/>
      <c r="O11" s="1"/>
      <c r="P11" s="1"/>
      <c r="Q11" s="1"/>
      <c r="R11" s="1"/>
      <c r="S11" s="1"/>
      <c r="T11" s="1"/>
      <c r="U11" s="1"/>
      <c r="V11" s="1"/>
      <c r="W11" s="1"/>
      <c r="X11" s="1"/>
      <c r="Y11" s="1"/>
      <c r="Z11" s="1"/>
    </row>
    <row r="12" spans="1:26" ht="12" customHeight="1" x14ac:dyDescent="0.25">
      <c r="A12" s="12" t="s">
        <v>29</v>
      </c>
      <c r="B12" s="13" t="s">
        <v>30</v>
      </c>
      <c r="C12" s="1"/>
      <c r="D12" s="1"/>
      <c r="E12" s="1"/>
      <c r="F12" s="1"/>
      <c r="G12" s="1"/>
      <c r="H12" s="1"/>
      <c r="I12" s="1"/>
      <c r="J12" s="1"/>
      <c r="K12" s="1"/>
      <c r="L12" s="1"/>
      <c r="M12" s="1"/>
      <c r="N12" s="1"/>
      <c r="O12" s="1"/>
      <c r="P12" s="1"/>
      <c r="Q12" s="1"/>
      <c r="R12" s="1"/>
      <c r="S12" s="1"/>
      <c r="T12" s="1"/>
      <c r="U12" s="1"/>
      <c r="V12" s="1"/>
      <c r="W12" s="1"/>
      <c r="X12" s="1"/>
      <c r="Y12" s="1"/>
      <c r="Z12" s="1"/>
    </row>
    <row r="13" spans="1:26" ht="13.8" x14ac:dyDescent="0.25">
      <c r="A13" s="10" t="s">
        <v>31</v>
      </c>
      <c r="B13" s="11" t="s">
        <v>32</v>
      </c>
      <c r="C13" s="1"/>
      <c r="D13" s="1"/>
      <c r="E13" s="1"/>
      <c r="F13" s="1"/>
      <c r="G13" s="1"/>
      <c r="H13" s="1"/>
      <c r="I13" s="1"/>
      <c r="J13" s="1"/>
      <c r="K13" s="1"/>
      <c r="L13" s="1"/>
      <c r="M13" s="1"/>
      <c r="N13" s="1"/>
      <c r="O13" s="1"/>
      <c r="P13" s="1"/>
      <c r="Q13" s="1"/>
      <c r="R13" s="1"/>
      <c r="S13" s="1"/>
      <c r="T13" s="1"/>
      <c r="U13" s="1"/>
      <c r="V13" s="1"/>
      <c r="W13" s="1"/>
      <c r="X13" s="1"/>
      <c r="Y13" s="1"/>
      <c r="Z13" s="1"/>
    </row>
    <row r="14" spans="1:26" ht="158.4" x14ac:dyDescent="0.25">
      <c r="A14" s="6" t="s">
        <v>25</v>
      </c>
      <c r="B14" s="7" t="s">
        <v>50</v>
      </c>
      <c r="C14" s="1"/>
      <c r="D14" s="1"/>
      <c r="E14" s="1"/>
      <c r="F14" s="1"/>
      <c r="G14" s="1"/>
      <c r="H14" s="1"/>
      <c r="I14" s="1"/>
      <c r="J14" s="1"/>
      <c r="K14" s="1"/>
      <c r="L14" s="1"/>
      <c r="M14" s="1"/>
      <c r="N14" s="1"/>
      <c r="O14" s="1"/>
      <c r="P14" s="1"/>
      <c r="Q14" s="1"/>
      <c r="R14" s="1"/>
      <c r="S14" s="1"/>
      <c r="T14" s="1"/>
      <c r="U14" s="1"/>
      <c r="V14" s="1"/>
      <c r="W14" s="1"/>
      <c r="X14" s="1"/>
      <c r="Y14" s="1"/>
      <c r="Z14" s="1"/>
    </row>
    <row r="15" spans="1:26" ht="12" customHeight="1" x14ac:dyDescent="0.25">
      <c r="A15" s="6" t="s">
        <v>27</v>
      </c>
      <c r="B15" s="7" t="s">
        <v>28</v>
      </c>
      <c r="C15" s="1"/>
      <c r="D15" s="1"/>
      <c r="E15" s="1"/>
      <c r="F15" s="1"/>
      <c r="G15" s="1"/>
      <c r="H15" s="1"/>
      <c r="I15" s="1"/>
      <c r="J15" s="1"/>
      <c r="K15" s="1"/>
      <c r="L15" s="1"/>
      <c r="M15" s="1"/>
      <c r="N15" s="1"/>
      <c r="O15" s="1"/>
      <c r="P15" s="1"/>
      <c r="Q15" s="1"/>
      <c r="R15" s="1"/>
      <c r="S15" s="1"/>
      <c r="T15" s="1"/>
      <c r="U15" s="1"/>
      <c r="V15" s="1"/>
      <c r="W15" s="1"/>
      <c r="X15" s="1"/>
      <c r="Y15" s="1"/>
      <c r="Z15" s="1"/>
    </row>
    <row r="16" spans="1:26" ht="12" customHeight="1" x14ac:dyDescent="0.25">
      <c r="A16" s="12" t="s">
        <v>29</v>
      </c>
      <c r="B16" s="13" t="s">
        <v>30</v>
      </c>
      <c r="C16" s="1"/>
      <c r="D16" s="1"/>
      <c r="E16" s="1"/>
      <c r="F16" s="1"/>
      <c r="G16" s="1"/>
      <c r="H16" s="1"/>
      <c r="I16" s="1"/>
      <c r="J16" s="1"/>
      <c r="K16" s="1"/>
      <c r="L16" s="1"/>
      <c r="M16" s="1"/>
      <c r="N16" s="1"/>
      <c r="O16" s="1"/>
      <c r="P16" s="1"/>
      <c r="Q16" s="1"/>
      <c r="R16" s="1"/>
      <c r="S16" s="1"/>
      <c r="T16" s="1"/>
      <c r="U16" s="1"/>
      <c r="V16" s="1"/>
      <c r="W16" s="1"/>
      <c r="X16" s="1"/>
      <c r="Y16" s="1"/>
      <c r="Z16" s="1"/>
    </row>
    <row r="17" spans="1:26" ht="26.4" x14ac:dyDescent="0.25">
      <c r="A17" s="10" t="s">
        <v>33</v>
      </c>
      <c r="B17" s="11" t="s">
        <v>34</v>
      </c>
      <c r="C17" s="1"/>
      <c r="D17" s="1"/>
      <c r="E17" s="1"/>
      <c r="F17" s="1"/>
      <c r="G17" s="1"/>
      <c r="H17" s="1"/>
      <c r="I17" s="1"/>
      <c r="J17" s="1"/>
      <c r="K17" s="1"/>
      <c r="L17" s="1"/>
      <c r="M17" s="1"/>
      <c r="N17" s="1"/>
      <c r="O17" s="1"/>
      <c r="P17" s="1"/>
      <c r="Q17" s="1"/>
      <c r="R17" s="1"/>
      <c r="S17" s="1"/>
      <c r="T17" s="1"/>
      <c r="U17" s="1"/>
      <c r="V17" s="1"/>
      <c r="W17" s="1"/>
      <c r="X17" s="1"/>
      <c r="Y17" s="1"/>
      <c r="Z17" s="1"/>
    </row>
    <row r="18" spans="1:26" ht="52.8" x14ac:dyDescent="0.25">
      <c r="A18" s="6" t="s">
        <v>25</v>
      </c>
      <c r="B18" s="7" t="s">
        <v>35</v>
      </c>
      <c r="C18" s="1"/>
      <c r="D18" s="1"/>
      <c r="E18" s="1"/>
      <c r="F18" s="1"/>
      <c r="G18" s="1"/>
      <c r="H18" s="1"/>
      <c r="I18" s="1"/>
      <c r="J18" s="1"/>
      <c r="K18" s="1"/>
      <c r="L18" s="1"/>
      <c r="M18" s="1"/>
      <c r="N18" s="1"/>
      <c r="O18" s="1"/>
      <c r="P18" s="1"/>
      <c r="Q18" s="1"/>
      <c r="R18" s="1"/>
      <c r="S18" s="1"/>
      <c r="T18" s="1"/>
      <c r="U18" s="1"/>
      <c r="V18" s="1"/>
      <c r="W18" s="1"/>
      <c r="X18" s="1"/>
      <c r="Y18" s="1"/>
      <c r="Z18" s="1"/>
    </row>
    <row r="19" spans="1:26" ht="12" customHeight="1" x14ac:dyDescent="0.25">
      <c r="A19" s="6" t="s">
        <v>27</v>
      </c>
      <c r="B19" s="7" t="s">
        <v>19</v>
      </c>
      <c r="C19" s="1"/>
      <c r="D19" s="1"/>
      <c r="E19" s="1"/>
      <c r="F19" s="1"/>
      <c r="G19" s="1"/>
      <c r="H19" s="1"/>
      <c r="I19" s="1"/>
      <c r="J19" s="1"/>
      <c r="K19" s="1"/>
      <c r="L19" s="1"/>
      <c r="M19" s="1"/>
      <c r="N19" s="1"/>
      <c r="O19" s="1"/>
      <c r="P19" s="1"/>
      <c r="Q19" s="1"/>
      <c r="R19" s="1"/>
      <c r="S19" s="1"/>
      <c r="T19" s="1"/>
      <c r="U19" s="1"/>
      <c r="V19" s="1"/>
      <c r="W19" s="1"/>
      <c r="X19" s="1"/>
      <c r="Y19" s="1"/>
      <c r="Z19" s="1"/>
    </row>
    <row r="20" spans="1:26" ht="12" customHeight="1" x14ac:dyDescent="0.25">
      <c r="A20" s="12" t="s">
        <v>29</v>
      </c>
      <c r="B20" s="13" t="s">
        <v>36</v>
      </c>
      <c r="C20" s="1"/>
      <c r="D20" s="1"/>
      <c r="E20" s="1"/>
      <c r="F20" s="1"/>
      <c r="G20" s="1"/>
      <c r="H20" s="1"/>
      <c r="I20" s="1"/>
      <c r="J20" s="1"/>
      <c r="K20" s="1"/>
      <c r="L20" s="1"/>
      <c r="M20" s="1"/>
      <c r="N20" s="1"/>
      <c r="O20" s="1"/>
      <c r="P20" s="1"/>
      <c r="Q20" s="1"/>
      <c r="R20" s="1"/>
      <c r="S20" s="1"/>
      <c r="T20" s="1"/>
      <c r="U20" s="1"/>
      <c r="V20" s="1"/>
      <c r="W20" s="1"/>
      <c r="X20" s="1"/>
      <c r="Y20" s="1"/>
      <c r="Z20" s="1"/>
    </row>
    <row r="21" spans="1:26" ht="13.8" x14ac:dyDescent="0.25">
      <c r="A21" s="4" t="s">
        <v>37</v>
      </c>
      <c r="B21" s="5" t="s">
        <v>38</v>
      </c>
      <c r="C21" s="1"/>
      <c r="D21" s="1"/>
      <c r="E21" s="1"/>
      <c r="F21" s="1"/>
      <c r="G21" s="1"/>
      <c r="H21" s="1"/>
      <c r="I21" s="1"/>
      <c r="J21" s="1"/>
      <c r="K21" s="1"/>
      <c r="L21" s="1"/>
      <c r="M21" s="1"/>
      <c r="N21" s="1"/>
      <c r="O21" s="1"/>
      <c r="P21" s="1"/>
      <c r="Q21" s="1"/>
      <c r="R21" s="1"/>
      <c r="S21" s="1"/>
      <c r="T21" s="1"/>
      <c r="U21" s="1"/>
      <c r="V21" s="1"/>
      <c r="W21" s="1"/>
      <c r="X21" s="1"/>
      <c r="Y21" s="1"/>
      <c r="Z21" s="1"/>
    </row>
    <row r="22" spans="1:26" ht="13.8" x14ac:dyDescent="0.25">
      <c r="A22" s="4" t="s">
        <v>39</v>
      </c>
      <c r="B22" s="5" t="s">
        <v>19</v>
      </c>
      <c r="C22" s="1"/>
      <c r="D22" s="1"/>
      <c r="E22" s="1"/>
      <c r="F22" s="1"/>
      <c r="G22" s="1"/>
      <c r="H22" s="1"/>
      <c r="I22" s="1"/>
      <c r="J22" s="1"/>
      <c r="K22" s="1"/>
      <c r="L22" s="1"/>
      <c r="M22" s="1"/>
      <c r="N22" s="1"/>
      <c r="O22" s="1"/>
      <c r="P22" s="1"/>
      <c r="Q22" s="1"/>
      <c r="R22" s="1"/>
      <c r="S22" s="1"/>
      <c r="T22" s="1"/>
      <c r="U22" s="1"/>
      <c r="V22" s="1"/>
      <c r="W22" s="1"/>
      <c r="X22" s="1"/>
      <c r="Y22" s="1"/>
      <c r="Z22" s="1"/>
    </row>
    <row r="23" spans="1:26" ht="13.8" x14ac:dyDescent="0.25">
      <c r="A23" s="6" t="s">
        <v>40</v>
      </c>
      <c r="B23" s="7" t="s">
        <v>38</v>
      </c>
      <c r="C23" s="1"/>
      <c r="D23" s="1"/>
      <c r="E23" s="1"/>
      <c r="F23" s="1"/>
      <c r="G23" s="1"/>
      <c r="H23" s="1"/>
      <c r="I23" s="1"/>
      <c r="J23" s="1"/>
      <c r="K23" s="1"/>
      <c r="L23" s="1"/>
      <c r="M23" s="1"/>
      <c r="N23" s="1"/>
      <c r="O23" s="1"/>
      <c r="P23" s="1"/>
      <c r="Q23" s="1"/>
      <c r="R23" s="1"/>
      <c r="S23" s="1"/>
      <c r="T23" s="1"/>
      <c r="U23" s="1"/>
      <c r="V23" s="1"/>
      <c r="W23" s="1"/>
      <c r="X23" s="1"/>
      <c r="Y23" s="1"/>
      <c r="Z23" s="1"/>
    </row>
    <row r="24" spans="1:26" ht="72.599999999999994" customHeight="1" x14ac:dyDescent="0.25">
      <c r="A24" s="12" t="s">
        <v>41</v>
      </c>
      <c r="B24" s="13" t="s">
        <v>49</v>
      </c>
      <c r="C24" s="1"/>
      <c r="D24" s="1"/>
      <c r="E24" s="1"/>
      <c r="F24" s="1"/>
      <c r="G24" s="1"/>
      <c r="H24" s="1"/>
      <c r="I24" s="1"/>
      <c r="J24" s="1"/>
      <c r="K24" s="1"/>
      <c r="L24" s="1"/>
      <c r="M24" s="1"/>
      <c r="N24" s="1"/>
      <c r="O24" s="1"/>
      <c r="P24" s="1"/>
      <c r="Q24" s="1"/>
      <c r="R24" s="1"/>
      <c r="S24" s="1"/>
      <c r="T24" s="1"/>
      <c r="U24" s="1"/>
      <c r="V24" s="1"/>
      <c r="W24" s="1"/>
      <c r="X24" s="1"/>
      <c r="Y24" s="1"/>
      <c r="Z24" s="1"/>
    </row>
    <row r="25" spans="1:26" ht="12"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A2:B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FIN_PT</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mlpolonara</dc:creator>
  <cp:lastModifiedBy>Melina Silva</cp:lastModifiedBy>
  <dcterms:created xsi:type="dcterms:W3CDTF">2011-08-26T14:20:04Z</dcterms:created>
  <dcterms:modified xsi:type="dcterms:W3CDTF">2025-05-27T18:20:37Z</dcterms:modified>
</cp:coreProperties>
</file>