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35" yWindow="-180" windowWidth="12930" windowHeight="9435"/>
  </bookViews>
  <sheets>
    <sheet name="seg_01_ax15" sheetId="3" r:id="rId1"/>
    <sheet name="2017" sheetId="10" r:id="rId2"/>
    <sheet name="2016" sheetId="1" r:id="rId3"/>
    <sheet name="2015" sheetId="4" r:id="rId4"/>
    <sheet name="2014" sheetId="5" r:id="rId5"/>
    <sheet name="2012" sheetId="6" r:id="rId6"/>
    <sheet name="2011" sheetId="7" r:id="rId7"/>
    <sheet name="2010" sheetId="8" r:id="rId8"/>
    <sheet name="2009" sheetId="9" r:id="rId9"/>
    <sheet name="Ficha técnica " sheetId="2" r:id="rId10"/>
  </sheets>
  <calcPr calcId="144525"/>
</workbook>
</file>

<file path=xl/calcChain.xml><?xml version="1.0" encoding="utf-8"?>
<calcChain xmlns="http://schemas.openxmlformats.org/spreadsheetml/2006/main">
  <c r="F22" i="10" l="1"/>
  <c r="F19" i="10"/>
  <c r="F18" i="10"/>
  <c r="F17" i="10"/>
  <c r="F15" i="10"/>
  <c r="F14" i="10"/>
  <c r="F12" i="10"/>
  <c r="F11" i="10"/>
  <c r="F9" i="10"/>
  <c r="F8" i="10"/>
  <c r="F7" i="10"/>
  <c r="F6" i="10"/>
  <c r="F10" i="9"/>
  <c r="E6" i="8"/>
  <c r="F6" i="8"/>
  <c r="E7" i="8"/>
  <c r="F7" i="8"/>
  <c r="F9" i="8"/>
  <c r="F10" i="8"/>
  <c r="E12" i="8"/>
  <c r="F12" i="8"/>
  <c r="F15" i="8"/>
  <c r="E16" i="8"/>
  <c r="E17" i="8"/>
  <c r="F17" i="8" s="1"/>
  <c r="E20" i="8"/>
  <c r="F20" i="8" s="1"/>
  <c r="F21" i="8"/>
  <c r="F23" i="8"/>
  <c r="F24" i="8"/>
  <c r="F25" i="8"/>
  <c r="E18" i="8"/>
  <c r="F18" i="8" s="1"/>
  <c r="E5" i="8"/>
  <c r="F16" i="8"/>
  <c r="E14" i="8" l="1"/>
  <c r="F14" i="8" s="1"/>
  <c r="F5" i="8"/>
  <c r="E4" i="8" l="1"/>
  <c r="F4" i="8" s="1"/>
</calcChain>
</file>

<file path=xl/sharedStrings.xml><?xml version="1.0" encoding="utf-8"?>
<sst xmlns="http://schemas.openxmlformats.org/spreadsheetml/2006/main" count="310" uniqueCount="97">
  <si>
    <t>Título y capítulo del Código Contravencional</t>
  </si>
  <si>
    <t>Contravenciones</t>
  </si>
  <si>
    <t>Contravenciones con solicitud de mediación (%)</t>
  </si>
  <si>
    <t xml:space="preserve"> Ingresadas</t>
  </si>
  <si>
    <t xml:space="preserve"> Con solicitud de mediación </t>
  </si>
  <si>
    <t>Total</t>
  </si>
  <si>
    <t>I - Protección integral de las personas</t>
  </si>
  <si>
    <t>I.I - Integridad Física</t>
  </si>
  <si>
    <t>I.II - Libertad personal</t>
  </si>
  <si>
    <t>I.III - Niños, niñas y adolescentes</t>
  </si>
  <si>
    <t>I.IV - Derechos personalísimos</t>
  </si>
  <si>
    <t>II - Protección de la propiedad pública y privada</t>
  </si>
  <si>
    <t>II.I - Administración pública y servicios públicos</t>
  </si>
  <si>
    <t>II.II - Fe pública</t>
  </si>
  <si>
    <t>-</t>
  </si>
  <si>
    <t>III - Protección del espacio público y privado</t>
  </si>
  <si>
    <t>III.I - Libertad de circulación</t>
  </si>
  <si>
    <t>III.II - Uso del espacio público y privado</t>
  </si>
  <si>
    <t>IV - Protección de la seguridad y la tranquillidad públicas</t>
  </si>
  <si>
    <t>IV.I - Seguridad pública</t>
  </si>
  <si>
    <t>IV.II - Espectáculos  artísticos y deportivos</t>
  </si>
  <si>
    <t>IV.III - Seguridad y ordenamiento en el tránsito</t>
  </si>
  <si>
    <t>V - Juegos de apuestas</t>
  </si>
  <si>
    <t>Capítulo único</t>
  </si>
  <si>
    <t>Presunta contravención</t>
  </si>
  <si>
    <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</si>
  <si>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Consejo de la Magistratura de la Ciudad Autónoma de Buenos Aires. Dirección de Política Judicial. Oficina de Información Judicial.</t>
    </r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</si>
  <si>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2016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</si>
  <si>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</si>
  <si>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</si>
  <si>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</si>
  <si>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</si>
  <si>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</si>
  <si>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</si>
  <si>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Serie</t>
  </si>
  <si>
    <t>Contravenciones ingresadas a fiscalías y juzgados</t>
  </si>
  <si>
    <t>Objetivo</t>
  </si>
  <si>
    <t xml:space="preserve">Variable 1 </t>
  </si>
  <si>
    <t xml:space="preserve">Definición operativa </t>
  </si>
  <si>
    <t>Cantidad de contravenciones ingresadas a las fiscalias y juzgados.del Poder Judicial de la CABA en un año.</t>
  </si>
  <si>
    <t>Unidad de medida</t>
  </si>
  <si>
    <t>Contravención ingresada</t>
  </si>
  <si>
    <t>Método de cálculo (formula)</t>
  </si>
  <si>
    <t>Variable 2</t>
  </si>
  <si>
    <t>Título del Código Contravencional</t>
  </si>
  <si>
    <t xml:space="preserve">Parte del Código que agrupa los capítulos y artículos en orden al bien jurídico que vulneran </t>
  </si>
  <si>
    <t>Variable 3</t>
  </si>
  <si>
    <t>Capítulo del Código Contravencional</t>
  </si>
  <si>
    <t>Variable 4</t>
  </si>
  <si>
    <t>Variable 5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</si>
  <si>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</si>
  <si>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</si>
  <si>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</si>
  <si>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</si>
  <si>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</si>
  <si>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seg_01_ax15</t>
  </si>
  <si>
    <t>Parte del Código Contravencional que agrupa los artículos en orden al bien jurídico que vulneran</t>
  </si>
  <si>
    <t xml:space="preserve"> (%)</t>
  </si>
  <si>
    <t>absoluto</t>
  </si>
  <si>
    <t>Ingresadas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</si>
  <si>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2015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</si>
  <si>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</si>
  <si>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2014</t>
  </si>
  <si>
    <t>III - Seguridad y ordenamiento en el tránsito</t>
  </si>
  <si>
    <t>II - Espectáculos  artísticos y deportivos</t>
  </si>
  <si>
    <t>I - Seguridad pública</t>
  </si>
  <si>
    <t>II - Uso del espacio público y privado</t>
  </si>
  <si>
    <t>I - Libertad de circulación</t>
  </si>
  <si>
    <t>II - Fe pública</t>
  </si>
  <si>
    <t>I - Administración pública y servicios públicos</t>
  </si>
  <si>
    <t>IV - Derechos personalísimos</t>
  </si>
  <si>
    <t>III - Niños, niñas y adolescentes</t>
  </si>
  <si>
    <t>II - Libertad personal</t>
  </si>
  <si>
    <t>I - Integridad Física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</si>
  <si>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2012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</si>
  <si>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2011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</si>
  <si>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2010</t>
  </si>
  <si>
    <t>Sin datos</t>
  </si>
  <si>
    <t>I - Integridad física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</si>
  <si>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2009</t>
  </si>
  <si>
    <t>sumatoria de las contravenciones ingresadas por artículo contravencional correspondiente a Cada Capítulo, por año.</t>
  </si>
  <si>
    <t>Mostrar la cantidad de contravenciones que agrupa cada Título y Capítulo en cada año..</t>
  </si>
  <si>
    <t>Contravenciones con solicitud de mediación</t>
  </si>
  <si>
    <t>Porcentaje</t>
  </si>
  <si>
    <t xml:space="preserve">Porcentaje de contraveciones con solicitud de mediación. </t>
  </si>
  <si>
    <t>Es la proporción de contravenciones cuyas causas tramitan en la Justicia para los que se solicita el procedimiento de mediación.</t>
  </si>
  <si>
    <t xml:space="preserve">Es el conjunto de contravenciones para las que se solicito la mediación que es un método de resolución alternativa del conflicto, en el que las partes pueden llegar a un acuerdo satisfactorio que termine con el juicio evitando tramitarlo íntegramente hasta la sentencia.  </t>
  </si>
  <si>
    <t>Contravención con solicitud de mediación</t>
  </si>
  <si>
    <t>suma de los artículos contravencionales para los que se solicitón mediación en el contexto del proceso judicial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</si>
  <si>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 2017</t>
  </si>
  <si>
    <t xml:space="preserve"> </t>
  </si>
  <si>
    <t>Contravenciones ingresadas y con solicitud de mediación del Fuero Contravencional, Penal y de Faltas de la Ciudad de Buenos Aires por título y capítulo del Código Contravencional y porcentaje de contravenciones con solicitud de mediación. Ciudad de Buenos Aires. Años 2009/2012- 2014/2017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</si>
  <si>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Consejo de la Magistratura de la Ciudad Autónoma de Buenos Aires. Dirección de Política Judicial. Oficina de Información Judicial.</t>
    </r>
  </si>
  <si>
    <t>Dirección General de Estadística y Censos (Ministerio de Economía y Finanzas GCBA) sobre la base de datos del Consejo de la Magistratura de la Ciudad Autónoma de Buenos Aires. Dirección de Política Judicial. Oficina de Información Judicial.</t>
  </si>
  <si>
    <t>Cociente entre la sumatoria de contravenciones para las que se solicitó mediación, y la totalidad de contravenciones ingresadas,  por cien.</t>
  </si>
  <si>
    <r>
      <t>Nota:</t>
    </r>
    <r>
      <rPr>
        <sz val="8"/>
        <rFont val="Arial"/>
        <family val="2"/>
      </rPr>
      <t xml:space="preserve"> la suma de las cifras parciales difiere del total por procedimientos de redondeo.  La interrupción de la serie se debe a la discontinuidad en el envío de datos por parte del organismo proveedor de la información. </t>
    </r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</si>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</sst>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 [$€-2]\ * #,##0.00_ ;_ [$€-2]\ * \-#,##0.00_ ;_ [$€-2]\ * &quot;-&quot;??_ "/>
    <numFmt numFmtId="167" formatCode="#,##0.00\ &quot;Pts&quot;;\-#,##0.00\ &quot;Pts&quot;"/>
    <numFmt numFmtId="168" formatCode="#,##0\ &quot;Pts&quot;;\-#,##0\ &quot;Pts&quot;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C0C0C0"/>
      </right>
      <top/>
      <bottom/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166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3" fontId="2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 shrinkToFit="1"/>
    </xf>
    <xf numFmtId="3" fontId="4" fillId="0" borderId="0" xfId="0" applyNumberFormat="1" applyFont="1" applyAlignment="1">
      <alignment horizontal="right" shrinkToFit="1"/>
    </xf>
    <xf numFmtId="3" fontId="4" fillId="0" borderId="0" xfId="0" applyNumberFormat="1" applyFont="1" applyFill="1" applyAlignment="1">
      <alignment horizontal="right" shrinkToFit="1"/>
    </xf>
    <xf numFmtId="164" fontId="4" fillId="0" borderId="0" xfId="0" applyNumberFormat="1" applyFont="1" applyAlignment="1">
      <alignment horizontal="right"/>
    </xf>
    <xf numFmtId="0" fontId="0" fillId="0" borderId="0" xfId="0" applyBorder="1"/>
    <xf numFmtId="3" fontId="3" fillId="0" borderId="0" xfId="0" applyNumberFormat="1" applyFont="1"/>
    <xf numFmtId="3" fontId="3" fillId="0" borderId="0" xfId="0" applyNumberFormat="1" applyFont="1" applyFill="1"/>
    <xf numFmtId="164" fontId="12" fillId="0" borderId="0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right"/>
    </xf>
    <xf numFmtId="164" fontId="0" fillId="0" borderId="0" xfId="0" applyNumberFormat="1"/>
    <xf numFmtId="0" fontId="12" fillId="0" borderId="19" xfId="0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left"/>
    </xf>
    <xf numFmtId="164" fontId="3" fillId="0" borderId="0" xfId="0" applyNumberFormat="1" applyFont="1" applyFill="1" applyBorder="1"/>
    <xf numFmtId="0" fontId="14" fillId="0" borderId="20" xfId="0" applyFont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9"/>
    <xf numFmtId="0" fontId="2" fillId="0" borderId="0" xfId="9" applyAlignment="1">
      <alignment wrapText="1"/>
    </xf>
    <xf numFmtId="0" fontId="11" fillId="0" borderId="0" xfId="6" applyAlignment="1" applyProtection="1"/>
    <xf numFmtId="165" fontId="4" fillId="0" borderId="0" xfId="9" applyNumberFormat="1" applyFont="1" applyAlignment="1">
      <alignment horizontal="right"/>
    </xf>
    <xf numFmtId="0" fontId="4" fillId="0" borderId="0" xfId="9" applyFont="1" applyAlignment="1">
      <alignment horizontal="left"/>
    </xf>
    <xf numFmtId="0" fontId="3" fillId="0" borderId="0" xfId="9" applyFont="1" applyAlignment="1">
      <alignment horizontal="right"/>
    </xf>
    <xf numFmtId="3" fontId="2" fillId="0" borderId="0" xfId="9" applyNumberFormat="1"/>
    <xf numFmtId="0" fontId="14" fillId="0" borderId="20" xfId="9" applyFont="1" applyBorder="1" applyAlignment="1">
      <alignment horizontal="right"/>
    </xf>
    <xf numFmtId="3" fontId="3" fillId="0" borderId="0" xfId="9" applyNumberFormat="1" applyFont="1" applyFill="1" applyBorder="1"/>
    <xf numFmtId="0" fontId="13" fillId="0" borderId="0" xfId="9" applyFont="1" applyAlignment="1">
      <alignment horizontal="left"/>
    </xf>
    <xf numFmtId="0" fontId="2" fillId="0" borderId="0" xfId="9" applyAlignment="1">
      <alignment horizontal="center" wrapText="1"/>
    </xf>
    <xf numFmtId="165" fontId="3" fillId="0" borderId="0" xfId="9" applyNumberFormat="1" applyFont="1" applyFill="1" applyBorder="1" applyAlignment="1">
      <alignment horizontal="right"/>
    </xf>
    <xf numFmtId="3" fontId="3" fillId="0" borderId="0" xfId="9" applyNumberFormat="1" applyFont="1" applyFill="1"/>
    <xf numFmtId="3" fontId="3" fillId="0" borderId="0" xfId="9" applyNumberFormat="1" applyFont="1"/>
    <xf numFmtId="3" fontId="3" fillId="0" borderId="0" xfId="9" applyNumberFormat="1" applyFont="1" applyFill="1" applyAlignment="1">
      <alignment horizontal="right"/>
    </xf>
    <xf numFmtId="3" fontId="4" fillId="0" borderId="0" xfId="9" applyNumberFormat="1" applyFont="1" applyFill="1" applyAlignment="1">
      <alignment horizontal="right"/>
    </xf>
    <xf numFmtId="3" fontId="3" fillId="0" borderId="0" xfId="9" applyNumberFormat="1" applyFont="1" applyFill="1" applyBorder="1" applyAlignment="1">
      <alignment horizontal="right"/>
    </xf>
    <xf numFmtId="165" fontId="4" fillId="0" borderId="0" xfId="9" applyNumberFormat="1" applyFont="1" applyAlignment="1">
      <alignment horizontal="right" shrinkToFit="1"/>
    </xf>
    <xf numFmtId="3" fontId="4" fillId="0" borderId="0" xfId="9" applyNumberFormat="1" applyFont="1" applyAlignment="1">
      <alignment horizontal="right"/>
    </xf>
    <xf numFmtId="165" fontId="3" fillId="0" borderId="0" xfId="9" applyNumberFormat="1" applyFont="1" applyAlignment="1">
      <alignment horizontal="right"/>
    </xf>
    <xf numFmtId="164" fontId="3" fillId="0" borderId="0" xfId="9" applyNumberFormat="1" applyFont="1" applyAlignment="1">
      <alignment horizontal="right"/>
    </xf>
    <xf numFmtId="3" fontId="3" fillId="0" borderId="0" xfId="9" applyNumberFormat="1" applyFont="1" applyAlignment="1">
      <alignment horizontal="right"/>
    </xf>
    <xf numFmtId="164" fontId="3" fillId="0" borderId="0" xfId="9" applyNumberFormat="1" applyFont="1" applyAlignment="1"/>
    <xf numFmtId="0" fontId="14" fillId="0" borderId="19" xfId="9" applyFont="1" applyFill="1" applyBorder="1" applyAlignment="1">
      <alignment horizontal="right"/>
    </xf>
    <xf numFmtId="0" fontId="3" fillId="0" borderId="0" xfId="9" applyFont="1" applyFill="1" applyAlignment="1">
      <alignment horizontal="right"/>
    </xf>
    <xf numFmtId="0" fontId="14" fillId="0" borderId="0" xfId="9" applyFont="1" applyFill="1" applyBorder="1" applyAlignment="1">
      <alignment horizontal="right"/>
    </xf>
    <xf numFmtId="164" fontId="4" fillId="0" borderId="0" xfId="9" applyNumberFormat="1" applyFont="1" applyAlignment="1">
      <alignment horizontal="right"/>
    </xf>
    <xf numFmtId="3" fontId="4" fillId="0" borderId="0" xfId="9" applyNumberFormat="1" applyFont="1" applyFill="1" applyAlignment="1">
      <alignment horizontal="right" shrinkToFit="1"/>
    </xf>
    <xf numFmtId="3" fontId="4" fillId="0" borderId="0" xfId="9" applyNumberFormat="1" applyFont="1" applyAlignment="1">
      <alignment horizontal="right" shrinkToFit="1"/>
    </xf>
    <xf numFmtId="0" fontId="3" fillId="0" borderId="1" xfId="9" applyFont="1" applyBorder="1" applyAlignment="1">
      <alignment horizontal="center" wrapText="1"/>
    </xf>
    <xf numFmtId="0" fontId="3" fillId="0" borderId="1" xfId="9" applyFont="1" applyBorder="1" applyAlignment="1">
      <alignment horizontal="center" vertical="center" wrapText="1" shrinkToFit="1"/>
    </xf>
    <xf numFmtId="0" fontId="14" fillId="0" borderId="19" xfId="9" applyFont="1" applyBorder="1" applyAlignment="1">
      <alignment horizontal="right"/>
    </xf>
    <xf numFmtId="0" fontId="14" fillId="0" borderId="0" xfId="9" applyFont="1" applyBorder="1" applyAlignment="1">
      <alignment horizontal="right"/>
    </xf>
    <xf numFmtId="165" fontId="4" fillId="0" borderId="0" xfId="9" applyNumberFormat="1" applyFont="1" applyAlignment="1">
      <alignment horizontal="right" wrapText="1" shrinkToFit="1"/>
    </xf>
    <xf numFmtId="0" fontId="4" fillId="0" borderId="2" xfId="9" applyFont="1" applyBorder="1" applyAlignment="1">
      <alignment horizontal="right"/>
    </xf>
    <xf numFmtId="3" fontId="4" fillId="0" borderId="2" xfId="9" applyNumberFormat="1" applyFont="1" applyFill="1" applyBorder="1"/>
    <xf numFmtId="164" fontId="4" fillId="0" borderId="0" xfId="9" applyNumberFormat="1" applyFont="1" applyAlignment="1"/>
    <xf numFmtId="165" fontId="3" fillId="0" borderId="0" xfId="9" applyNumberFormat="1" applyFont="1" applyAlignment="1">
      <alignment horizontal="right" shrinkToFit="1"/>
    </xf>
    <xf numFmtId="164" fontId="3" fillId="0" borderId="0" xfId="9" applyNumberFormat="1" applyFont="1" applyAlignment="1">
      <alignment horizontal="right" shrinkToFit="1"/>
    </xf>
    <xf numFmtId="164" fontId="4" fillId="0" borderId="0" xfId="9" applyNumberFormat="1" applyFont="1" applyAlignment="1">
      <alignment horizontal="right" shrinkToFit="1"/>
    </xf>
    <xf numFmtId="0" fontId="1" fillId="0" borderId="3" xfId="9" applyFont="1" applyBorder="1" applyAlignment="1">
      <alignment vertical="top"/>
    </xf>
    <xf numFmtId="0" fontId="1" fillId="0" borderId="4" xfId="9" applyFont="1" applyBorder="1"/>
    <xf numFmtId="0" fontId="1" fillId="0" borderId="5" xfId="9" applyFont="1" applyBorder="1" applyAlignment="1">
      <alignment wrapText="1"/>
    </xf>
    <xf numFmtId="0" fontId="2" fillId="0" borderId="6" xfId="9" applyFont="1" applyBorder="1" applyAlignment="1">
      <alignment vertical="top" wrapText="1"/>
    </xf>
    <xf numFmtId="0" fontId="1" fillId="0" borderId="5" xfId="9" applyFont="1" applyBorder="1" applyAlignment="1">
      <alignment vertical="top" wrapText="1"/>
    </xf>
    <xf numFmtId="0" fontId="1" fillId="0" borderId="5" xfId="9" applyFont="1" applyFill="1" applyBorder="1" applyAlignment="1">
      <alignment vertical="top" wrapText="1"/>
    </xf>
    <xf numFmtId="0" fontId="2" fillId="0" borderId="6" xfId="9" applyFont="1" applyBorder="1" applyAlignment="1">
      <alignment wrapText="1"/>
    </xf>
    <xf numFmtId="0" fontId="1" fillId="0" borderId="7" xfId="9" applyFont="1" applyBorder="1" applyAlignment="1">
      <alignment vertical="top" wrapText="1"/>
    </xf>
    <xf numFmtId="0" fontId="2" fillId="0" borderId="8" xfId="9" applyFont="1" applyBorder="1" applyAlignment="1">
      <alignment vertical="center" wrapText="1"/>
    </xf>
    <xf numFmtId="0" fontId="2" fillId="0" borderId="8" xfId="9" applyFont="1" applyBorder="1" applyAlignment="1">
      <alignment vertical="top" wrapText="1"/>
    </xf>
    <xf numFmtId="0" fontId="1" fillId="0" borderId="3" xfId="9" applyFont="1" applyFill="1" applyBorder="1" applyAlignment="1">
      <alignment wrapText="1"/>
    </xf>
    <xf numFmtId="0" fontId="1" fillId="0" borderId="4" xfId="9" applyFont="1" applyBorder="1" applyAlignment="1">
      <alignment vertical="top" wrapText="1"/>
    </xf>
    <xf numFmtId="0" fontId="1" fillId="0" borderId="7" xfId="9" applyFont="1" applyFill="1" applyBorder="1" applyAlignment="1">
      <alignment vertical="top" wrapText="1"/>
    </xf>
    <xf numFmtId="0" fontId="1" fillId="0" borderId="9" xfId="9" applyFont="1" applyFill="1" applyBorder="1" applyAlignment="1">
      <alignment vertical="top" wrapText="1"/>
    </xf>
    <xf numFmtId="0" fontId="1" fillId="0" borderId="10" xfId="9" applyFont="1" applyFill="1" applyBorder="1" applyAlignment="1">
      <alignment wrapText="1"/>
    </xf>
    <xf numFmtId="0" fontId="1" fillId="0" borderId="11" xfId="9" applyFont="1" applyFill="1" applyBorder="1" applyAlignment="1">
      <alignment wrapText="1"/>
    </xf>
    <xf numFmtId="0" fontId="1" fillId="0" borderId="12" xfId="9" applyFont="1" applyFill="1" applyBorder="1" applyAlignment="1">
      <alignment vertical="top" wrapText="1"/>
    </xf>
    <xf numFmtId="0" fontId="2" fillId="0" borderId="13" xfId="9" applyFont="1" applyBorder="1" applyAlignment="1">
      <alignment vertical="center" wrapText="1"/>
    </xf>
    <xf numFmtId="0" fontId="1" fillId="0" borderId="10" xfId="9" applyFont="1" applyFill="1" applyBorder="1" applyAlignment="1">
      <alignment vertical="top" wrapText="1"/>
    </xf>
    <xf numFmtId="0" fontId="1" fillId="0" borderId="11" xfId="9" applyFont="1" applyBorder="1" applyAlignment="1">
      <alignment vertical="top" wrapText="1"/>
    </xf>
    <xf numFmtId="0" fontId="2" fillId="0" borderId="13" xfId="9" applyFont="1" applyBorder="1" applyAlignment="1">
      <alignment vertical="top" wrapText="1"/>
    </xf>
    <xf numFmtId="0" fontId="2" fillId="0" borderId="14" xfId="9" applyFont="1" applyBorder="1" applyAlignment="1">
      <alignment vertical="top" wrapText="1"/>
    </xf>
    <xf numFmtId="0" fontId="1" fillId="0" borderId="15" xfId="9" applyFont="1" applyBorder="1" applyAlignment="1">
      <alignment vertical="top" wrapText="1"/>
    </xf>
    <xf numFmtId="0" fontId="1" fillId="0" borderId="14" xfId="9" applyFont="1" applyBorder="1" applyAlignment="1">
      <alignment vertical="top" wrapText="1"/>
    </xf>
    <xf numFmtId="0" fontId="1" fillId="0" borderId="3" xfId="9" applyFont="1" applyFill="1" applyBorder="1" applyAlignment="1">
      <alignment vertical="top" wrapText="1"/>
    </xf>
    <xf numFmtId="0" fontId="1" fillId="0" borderId="16" xfId="9" applyFont="1" applyFill="1" applyBorder="1" applyAlignment="1">
      <alignment vertical="top" wrapText="1"/>
    </xf>
    <xf numFmtId="0" fontId="2" fillId="0" borderId="6" xfId="9" applyFont="1" applyFill="1" applyBorder="1" applyAlignment="1">
      <alignment vertical="top" wrapText="1"/>
    </xf>
    <xf numFmtId="0" fontId="2" fillId="0" borderId="13" xfId="9" applyFont="1" applyFill="1" applyBorder="1" applyAlignment="1">
      <alignment vertical="top" wrapText="1"/>
    </xf>
    <xf numFmtId="0" fontId="2" fillId="0" borderId="6" xfId="9" applyFont="1" applyBorder="1" applyAlignment="1">
      <alignment vertical="center" wrapText="1"/>
    </xf>
    <xf numFmtId="164" fontId="3" fillId="0" borderId="0" xfId="0" applyNumberFormat="1" applyFont="1" applyAlignment="1">
      <alignment horizontal="right"/>
    </xf>
    <xf numFmtId="3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shrinkToFi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4" fillId="0" borderId="17" xfId="0" applyFont="1" applyBorder="1" applyAlignment="1">
      <alignment horizontal="left" wrapText="1"/>
    </xf>
    <xf numFmtId="0" fontId="4" fillId="0" borderId="0" xfId="9" applyFont="1" applyAlignment="1">
      <alignment horizontal="left"/>
    </xf>
    <xf numFmtId="0" fontId="3" fillId="0" borderId="1" xfId="9" applyFont="1" applyBorder="1" applyAlignment="1">
      <alignment horizontal="center" vertical="center" wrapText="1" shrinkToFit="1"/>
    </xf>
    <xf numFmtId="0" fontId="3" fillId="0" borderId="0" xfId="9" applyFont="1" applyAlignment="1">
      <alignment horizontal="left"/>
    </xf>
    <xf numFmtId="0" fontId="3" fillId="0" borderId="0" xfId="9" applyFont="1" applyAlignment="1">
      <alignment horizontal="left" wrapText="1"/>
    </xf>
    <xf numFmtId="0" fontId="3" fillId="0" borderId="2" xfId="9" applyFont="1" applyBorder="1" applyAlignment="1">
      <alignment horizontal="left"/>
    </xf>
    <xf numFmtId="0" fontId="4" fillId="0" borderId="17" xfId="9" applyFont="1" applyBorder="1" applyAlignment="1">
      <alignment horizontal="left" wrapText="1"/>
    </xf>
    <xf numFmtId="0" fontId="4" fillId="0" borderId="0" xfId="9" applyFont="1" applyAlignment="1">
      <alignment horizontal="left" vertical="center" wrapText="1"/>
    </xf>
    <xf numFmtId="0" fontId="2" fillId="0" borderId="0" xfId="9" applyAlignment="1">
      <alignment horizontal="left" wrapText="1"/>
    </xf>
    <xf numFmtId="0" fontId="2" fillId="0" borderId="0" xfId="9" applyFont="1" applyAlignment="1">
      <alignment horizontal="left" wrapText="1"/>
    </xf>
    <xf numFmtId="0" fontId="3" fillId="0" borderId="17" xfId="9" applyFont="1" applyBorder="1" applyAlignment="1">
      <alignment horizontal="center" vertical="center" wrapText="1" shrinkToFit="1"/>
    </xf>
    <xf numFmtId="0" fontId="3" fillId="0" borderId="2" xfId="9" applyFont="1" applyBorder="1" applyAlignment="1">
      <alignment horizontal="center" vertical="center" wrapText="1" shrinkToFit="1"/>
    </xf>
    <xf numFmtId="0" fontId="4" fillId="0" borderId="0" xfId="9" applyFont="1" applyAlignment="1">
      <alignment horizontal="left" shrinkToFit="1"/>
    </xf>
    <xf numFmtId="0" fontId="6" fillId="0" borderId="0" xfId="9" applyFont="1" applyBorder="1" applyAlignment="1">
      <alignment horizontal="left" wrapText="1"/>
    </xf>
    <xf numFmtId="0" fontId="4" fillId="0" borderId="0" xfId="9" applyFont="1" applyAlignment="1">
      <alignment horizontal="left" wrapText="1"/>
    </xf>
    <xf numFmtId="0" fontId="3" fillId="0" borderId="1" xfId="9" applyFont="1" applyBorder="1" applyAlignment="1">
      <alignment horizontal="center"/>
    </xf>
    <xf numFmtId="0" fontId="3" fillId="0" borderId="17" xfId="9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/>
    </xf>
    <xf numFmtId="0" fontId="6" fillId="0" borderId="17" xfId="9" applyFont="1" applyBorder="1" applyAlignment="1">
      <alignment horizontal="left" wrapText="1"/>
    </xf>
    <xf numFmtId="0" fontId="6" fillId="0" borderId="17" xfId="9" applyFont="1" applyBorder="1" applyAlignment="1">
      <alignment wrapText="1"/>
    </xf>
    <xf numFmtId="0" fontId="2" fillId="0" borderId="17" xfId="9" applyBorder="1" applyAlignment="1">
      <alignment wrapText="1"/>
    </xf>
    <xf numFmtId="165" fontId="4" fillId="0" borderId="0" xfId="9" applyNumberFormat="1" applyFont="1" applyAlignment="1">
      <alignment horizontal="right" shrinkToFit="1"/>
    </xf>
    <xf numFmtId="3" fontId="4" fillId="0" borderId="0" xfId="9" applyNumberFormat="1" applyFont="1" applyAlignment="1">
      <alignment horizontal="right"/>
    </xf>
    <xf numFmtId="0" fontId="4" fillId="0" borderId="0" xfId="9" applyFont="1" applyAlignment="1">
      <alignment horizontal="right"/>
    </xf>
    <xf numFmtId="164" fontId="4" fillId="0" borderId="0" xfId="9" applyNumberFormat="1" applyFont="1" applyAlignment="1">
      <alignment horizontal="right"/>
    </xf>
    <xf numFmtId="0" fontId="4" fillId="0" borderId="0" xfId="9" applyFont="1" applyAlignment="1">
      <alignment wrapText="1"/>
    </xf>
    <xf numFmtId="0" fontId="2" fillId="0" borderId="0" xfId="9" applyAlignment="1">
      <alignment wrapText="1"/>
    </xf>
    <xf numFmtId="0" fontId="3" fillId="0" borderId="17" xfId="9" applyFont="1" applyBorder="1" applyAlignment="1">
      <alignment horizontal="center" vertical="center"/>
    </xf>
    <xf numFmtId="0" fontId="3" fillId="0" borderId="2" xfId="9" applyFont="1" applyBorder="1" applyAlignment="1">
      <alignment horizontal="center" vertical="center"/>
    </xf>
    <xf numFmtId="165" fontId="4" fillId="0" borderId="0" xfId="9" applyNumberFormat="1" applyFont="1" applyAlignment="1">
      <alignment horizontal="right"/>
    </xf>
    <xf numFmtId="0" fontId="9" fillId="0" borderId="18" xfId="9" applyFont="1" applyBorder="1" applyAlignment="1">
      <alignment horizontal="center"/>
    </xf>
    <xf numFmtId="0" fontId="9" fillId="0" borderId="21" xfId="9" applyFont="1" applyBorder="1" applyAlignment="1">
      <alignment horizontal="center"/>
    </xf>
  </cellXfs>
  <cellStyles count="16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 3" xfId="10"/>
    <cellStyle name="Normal 4" xfId="11"/>
    <cellStyle name="Normal 5" xfId="12"/>
    <cellStyle name="Normal 5 2" xfId="13"/>
    <cellStyle name="Normal 6" xfId="14"/>
    <cellStyle name="Punto0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1" sqref="F11"/>
    </sheetView>
  </sheetViews>
  <sheetFormatPr baseColWidth="10" defaultRowHeight="12.75" x14ac:dyDescent="0.2"/>
  <sheetData>
    <row r="1" spans="1:10" ht="42.75" customHeight="1" x14ac:dyDescent="0.2">
      <c r="A1" s="102" t="s">
        <v>91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x14ac:dyDescent="0.2">
      <c r="A2" s="31">
        <v>2017</v>
      </c>
    </row>
    <row r="3" spans="1:10" x14ac:dyDescent="0.2">
      <c r="A3" s="31">
        <v>2016</v>
      </c>
    </row>
    <row r="4" spans="1:10" x14ac:dyDescent="0.2">
      <c r="A4" s="31">
        <v>2015</v>
      </c>
    </row>
    <row r="5" spans="1:10" x14ac:dyDescent="0.2">
      <c r="A5" s="31">
        <v>2014</v>
      </c>
    </row>
    <row r="6" spans="1:10" x14ac:dyDescent="0.2">
      <c r="A6" s="31">
        <v>2012</v>
      </c>
    </row>
    <row r="7" spans="1:10" x14ac:dyDescent="0.2">
      <c r="A7" s="31">
        <v>2011</v>
      </c>
    </row>
    <row r="8" spans="1:10" x14ac:dyDescent="0.2">
      <c r="A8" s="31">
        <v>2010</v>
      </c>
    </row>
    <row r="9" spans="1:10" x14ac:dyDescent="0.2">
      <c r="A9" s="31">
        <v>2009</v>
      </c>
    </row>
  </sheetData>
  <mergeCells count="1">
    <mergeCell ref="A1:J1"/>
  </mergeCells>
  <hyperlinks>
    <hyperlink ref="A3" location="'2016'!A1" display="'2016'!A1"/>
    <hyperlink ref="A4" location="'2015'!A1" display="'2015'!A1"/>
    <hyperlink ref="A5" location="'2014'!A1" display="'2014'!A1"/>
    <hyperlink ref="A6" location="'2012'!A1" display="'2012'!A1"/>
    <hyperlink ref="A7" location="'2011'!A1" display="'2011'!A1"/>
    <hyperlink ref="A8" location="'2010'!A1" display="'2010'!A1"/>
    <hyperlink ref="A9" location="'2009'!A1" display="'2009'!A1"/>
    <hyperlink ref="A2" location="'2017'!A1" display="'2017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B4" sqref="B4"/>
    </sheetView>
  </sheetViews>
  <sheetFormatPr baseColWidth="10" defaultColWidth="11.42578125" defaultRowHeight="12.75" x14ac:dyDescent="0.2"/>
  <cols>
    <col min="1" max="1" width="32.140625" style="29" customWidth="1"/>
    <col min="2" max="2" width="54.85546875" style="29" customWidth="1"/>
    <col min="3" max="16384" width="11.42578125" style="29"/>
  </cols>
  <sheetData>
    <row r="1" spans="1:2" ht="19.5" thickBot="1" x14ac:dyDescent="0.35">
      <c r="A1" s="149" t="s">
        <v>28</v>
      </c>
      <c r="B1" s="150"/>
    </row>
    <row r="2" spans="1:2" x14ac:dyDescent="0.2">
      <c r="A2" s="69" t="s">
        <v>29</v>
      </c>
      <c r="B2" s="70" t="s">
        <v>55</v>
      </c>
    </row>
    <row r="3" spans="1:2" x14ac:dyDescent="0.2">
      <c r="A3" s="71" t="s">
        <v>30</v>
      </c>
      <c r="B3" s="72" t="s">
        <v>31</v>
      </c>
    </row>
    <row r="4" spans="1:2" x14ac:dyDescent="0.2">
      <c r="A4" s="71" t="s">
        <v>32</v>
      </c>
      <c r="B4" s="72" t="s">
        <v>1</v>
      </c>
    </row>
    <row r="5" spans="1:2" x14ac:dyDescent="0.2">
      <c r="A5" s="71" t="s">
        <v>33</v>
      </c>
      <c r="B5" s="72" t="s">
        <v>96</v>
      </c>
    </row>
    <row r="6" spans="1:2" x14ac:dyDescent="0.2">
      <c r="A6" s="71" t="s">
        <v>34</v>
      </c>
      <c r="B6" s="72" t="s">
        <v>35</v>
      </c>
    </row>
    <row r="7" spans="1:2" ht="27.75" customHeight="1" thickBot="1" x14ac:dyDescent="0.25">
      <c r="A7" s="76" t="s">
        <v>36</v>
      </c>
      <c r="B7" s="78" t="s">
        <v>81</v>
      </c>
    </row>
    <row r="8" spans="1:2" x14ac:dyDescent="0.2">
      <c r="A8" s="79" t="s">
        <v>37</v>
      </c>
      <c r="B8" s="80" t="s">
        <v>35</v>
      </c>
    </row>
    <row r="9" spans="1:2" ht="31.5" customHeight="1" x14ac:dyDescent="0.2">
      <c r="A9" s="74" t="s">
        <v>38</v>
      </c>
      <c r="B9" s="75" t="s">
        <v>39</v>
      </c>
    </row>
    <row r="10" spans="1:2" ht="21.75" customHeight="1" x14ac:dyDescent="0.2">
      <c r="A10" s="74" t="s">
        <v>40</v>
      </c>
      <c r="B10" s="72" t="s">
        <v>41</v>
      </c>
    </row>
    <row r="11" spans="1:2" ht="33" customHeight="1" thickBot="1" x14ac:dyDescent="0.25">
      <c r="A11" s="81" t="s">
        <v>42</v>
      </c>
      <c r="B11" s="78" t="s">
        <v>80</v>
      </c>
    </row>
    <row r="12" spans="1:2" ht="18" customHeight="1" x14ac:dyDescent="0.2">
      <c r="A12" s="83" t="s">
        <v>43</v>
      </c>
      <c r="B12" s="84" t="s">
        <v>44</v>
      </c>
    </row>
    <row r="13" spans="1:2" ht="26.25" thickBot="1" x14ac:dyDescent="0.25">
      <c r="A13" s="85"/>
      <c r="B13" s="86" t="s">
        <v>45</v>
      </c>
    </row>
    <row r="14" spans="1:2" x14ac:dyDescent="0.2">
      <c r="A14" s="87" t="s">
        <v>46</v>
      </c>
      <c r="B14" s="88" t="s">
        <v>47</v>
      </c>
    </row>
    <row r="15" spans="1:2" ht="26.25" customHeight="1" thickBot="1" x14ac:dyDescent="0.25">
      <c r="A15" s="85"/>
      <c r="B15" s="89" t="s">
        <v>56</v>
      </c>
    </row>
    <row r="16" spans="1:2" ht="20.25" customHeight="1" x14ac:dyDescent="0.2">
      <c r="A16" s="93" t="s">
        <v>48</v>
      </c>
      <c r="B16" s="80" t="s">
        <v>82</v>
      </c>
    </row>
    <row r="17" spans="1:2" ht="67.5" customHeight="1" x14ac:dyDescent="0.2">
      <c r="A17" s="82" t="s">
        <v>38</v>
      </c>
      <c r="B17" s="90" t="s">
        <v>86</v>
      </c>
    </row>
    <row r="18" spans="1:2" x14ac:dyDescent="0.2">
      <c r="A18" s="74" t="s">
        <v>40</v>
      </c>
      <c r="B18" s="95" t="s">
        <v>87</v>
      </c>
    </row>
    <row r="19" spans="1:2" ht="26.25" thickBot="1" x14ac:dyDescent="0.25">
      <c r="A19" s="81" t="s">
        <v>42</v>
      </c>
      <c r="B19" s="96" t="s">
        <v>88</v>
      </c>
    </row>
    <row r="20" spans="1:2" x14ac:dyDescent="0.2">
      <c r="A20" s="94" t="s">
        <v>49</v>
      </c>
      <c r="B20" s="91" t="s">
        <v>84</v>
      </c>
    </row>
    <row r="21" spans="1:2" ht="44.25" customHeight="1" x14ac:dyDescent="0.2">
      <c r="A21" s="74" t="s">
        <v>38</v>
      </c>
      <c r="B21" s="97" t="s">
        <v>85</v>
      </c>
    </row>
    <row r="22" spans="1:2" x14ac:dyDescent="0.2">
      <c r="A22" s="74" t="s">
        <v>40</v>
      </c>
      <c r="B22" s="92" t="s">
        <v>83</v>
      </c>
    </row>
    <row r="23" spans="1:2" ht="47.25" customHeight="1" thickBot="1" x14ac:dyDescent="0.25">
      <c r="A23" s="81" t="s">
        <v>42</v>
      </c>
      <c r="B23" s="78" t="s">
        <v>94</v>
      </c>
    </row>
    <row r="24" spans="1:2" ht="38.25" customHeight="1" x14ac:dyDescent="0.2">
      <c r="A24" s="82" t="s">
        <v>50</v>
      </c>
      <c r="B24" s="90" t="s">
        <v>51</v>
      </c>
    </row>
    <row r="25" spans="1:2" ht="33.75" customHeight="1" x14ac:dyDescent="0.2">
      <c r="A25" s="73" t="s">
        <v>52</v>
      </c>
      <c r="B25" s="72" t="s">
        <v>51</v>
      </c>
    </row>
    <row r="26" spans="1:2" ht="30.75" customHeight="1" x14ac:dyDescent="0.2">
      <c r="A26" s="73" t="s">
        <v>53</v>
      </c>
      <c r="B26" s="72" t="s">
        <v>51</v>
      </c>
    </row>
    <row r="27" spans="1:2" ht="58.5" customHeight="1" thickBot="1" x14ac:dyDescent="0.25">
      <c r="A27" s="76" t="s">
        <v>54</v>
      </c>
      <c r="B27" s="77" t="s">
        <v>93</v>
      </c>
    </row>
    <row r="33" spans="2:2" x14ac:dyDescent="0.2">
      <c r="B33" s="30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6" workbookViewId="0">
      <selection activeCell="A24" sqref="A24:F24"/>
    </sheetView>
  </sheetViews>
  <sheetFormatPr baseColWidth="10" defaultRowHeight="12.75" x14ac:dyDescent="0.2"/>
  <cols>
    <col min="3" max="3" width="15" customWidth="1"/>
  </cols>
  <sheetData>
    <row r="1" spans="1:6" ht="54" customHeight="1" x14ac:dyDescent="0.2">
      <c r="A1" s="104" t="s">
        <v>89</v>
      </c>
      <c r="B1" s="104"/>
      <c r="C1" s="104"/>
      <c r="D1" s="104"/>
      <c r="E1" s="104"/>
      <c r="F1" s="104"/>
    </row>
    <row r="2" spans="1:6" x14ac:dyDescent="0.2">
      <c r="A2" s="105" t="s">
        <v>0</v>
      </c>
      <c r="B2" s="105"/>
      <c r="C2" s="105"/>
      <c r="D2" s="107" t="s">
        <v>1</v>
      </c>
      <c r="E2" s="107"/>
      <c r="F2" s="108" t="s">
        <v>2</v>
      </c>
    </row>
    <row r="3" spans="1:6" ht="36" customHeight="1" x14ac:dyDescent="0.2">
      <c r="A3" s="106"/>
      <c r="B3" s="106"/>
      <c r="C3" s="106"/>
      <c r="D3" s="2" t="s">
        <v>3</v>
      </c>
      <c r="E3" s="2" t="s">
        <v>4</v>
      </c>
      <c r="F3" s="109"/>
    </row>
    <row r="4" spans="1:6" x14ac:dyDescent="0.2">
      <c r="A4" s="110" t="s">
        <v>5</v>
      </c>
      <c r="B4" s="110"/>
      <c r="C4" s="110"/>
      <c r="D4" s="3">
        <v>41158</v>
      </c>
      <c r="E4" s="3">
        <v>842</v>
      </c>
      <c r="F4" s="5">
        <v>2.0457748189902327</v>
      </c>
    </row>
    <row r="5" spans="1:6" x14ac:dyDescent="0.2">
      <c r="A5" s="110" t="s">
        <v>6</v>
      </c>
      <c r="B5" s="110"/>
      <c r="C5" s="110"/>
    </row>
    <row r="6" spans="1:6" x14ac:dyDescent="0.2">
      <c r="A6" s="111" t="s">
        <v>7</v>
      </c>
      <c r="B6" s="111"/>
      <c r="C6" s="111"/>
      <c r="D6" s="7">
        <v>9341</v>
      </c>
      <c r="E6" s="8">
        <v>404</v>
      </c>
      <c r="F6" s="98">
        <f t="shared" ref="F6:F22" si="0">(E6/D6)*100</f>
        <v>4.3250187346108557</v>
      </c>
    </row>
    <row r="7" spans="1:6" x14ac:dyDescent="0.2">
      <c r="A7" s="111" t="s">
        <v>8</v>
      </c>
      <c r="B7" s="111"/>
      <c r="C7" s="111"/>
      <c r="D7" s="7">
        <v>368</v>
      </c>
      <c r="E7" s="10">
        <v>12</v>
      </c>
      <c r="F7" s="98">
        <f t="shared" si="0"/>
        <v>3.2608695652173911</v>
      </c>
    </row>
    <row r="8" spans="1:6" x14ac:dyDescent="0.2">
      <c r="A8" s="111" t="s">
        <v>9</v>
      </c>
      <c r="B8" s="111"/>
      <c r="C8" s="111"/>
      <c r="D8" s="7">
        <v>104</v>
      </c>
      <c r="E8" s="11">
        <v>1</v>
      </c>
      <c r="F8" s="98">
        <f t="shared" si="0"/>
        <v>0.96153846153846156</v>
      </c>
    </row>
    <row r="9" spans="1:6" x14ac:dyDescent="0.2">
      <c r="A9" s="111" t="s">
        <v>10</v>
      </c>
      <c r="B9" s="111"/>
      <c r="C9" s="111"/>
      <c r="D9" s="7">
        <v>281</v>
      </c>
      <c r="E9" s="13">
        <v>22</v>
      </c>
      <c r="F9" s="98">
        <f t="shared" si="0"/>
        <v>7.8291814946619214</v>
      </c>
    </row>
    <row r="10" spans="1:6" ht="25.5" customHeight="1" x14ac:dyDescent="0.2">
      <c r="A10" s="112" t="s">
        <v>11</v>
      </c>
      <c r="B10" s="112"/>
      <c r="C10" s="112"/>
      <c r="D10" s="14"/>
      <c r="E10" s="15" t="s">
        <v>90</v>
      </c>
      <c r="F10" s="98"/>
    </row>
    <row r="11" spans="1:6" x14ac:dyDescent="0.2">
      <c r="A11" s="113" t="s">
        <v>12</v>
      </c>
      <c r="B11" s="113"/>
      <c r="C11" s="113"/>
      <c r="D11" s="7">
        <v>3141</v>
      </c>
      <c r="E11" s="8">
        <v>25</v>
      </c>
      <c r="F11" s="98">
        <f t="shared" si="0"/>
        <v>0.79592486469277302</v>
      </c>
    </row>
    <row r="12" spans="1:6" x14ac:dyDescent="0.2">
      <c r="A12" s="111" t="s">
        <v>13</v>
      </c>
      <c r="B12" s="111"/>
      <c r="C12" s="111"/>
      <c r="D12" s="16">
        <v>27</v>
      </c>
      <c r="E12" s="17">
        <v>0</v>
      </c>
      <c r="F12" s="98">
        <f t="shared" si="0"/>
        <v>0</v>
      </c>
    </row>
    <row r="13" spans="1:6" x14ac:dyDescent="0.2">
      <c r="A13" s="114" t="s">
        <v>15</v>
      </c>
      <c r="B13" s="114"/>
      <c r="C13" s="114"/>
      <c r="D13" s="19"/>
      <c r="E13" s="15"/>
      <c r="F13" s="98"/>
    </row>
    <row r="14" spans="1:6" x14ac:dyDescent="0.2">
      <c r="A14" s="111" t="s">
        <v>16</v>
      </c>
      <c r="B14" s="111"/>
      <c r="C14" s="111"/>
      <c r="D14" s="7">
        <v>305</v>
      </c>
      <c r="E14" s="17">
        <v>1</v>
      </c>
      <c r="F14" s="98">
        <f t="shared" si="0"/>
        <v>0.32786885245901637</v>
      </c>
    </row>
    <row r="15" spans="1:6" x14ac:dyDescent="0.2">
      <c r="A15" s="111" t="s">
        <v>17</v>
      </c>
      <c r="B15" s="111"/>
      <c r="C15" s="111"/>
      <c r="D15" s="7">
        <v>21297</v>
      </c>
      <c r="E15" s="17">
        <v>352</v>
      </c>
      <c r="F15" s="98">
        <f t="shared" si="0"/>
        <v>1.6528149504625063</v>
      </c>
    </row>
    <row r="16" spans="1:6" ht="25.5" customHeight="1" x14ac:dyDescent="0.2">
      <c r="A16" s="115" t="s">
        <v>18</v>
      </c>
      <c r="B16" s="115"/>
      <c r="C16" s="115"/>
      <c r="D16" s="14"/>
      <c r="E16" s="15"/>
      <c r="F16" s="98"/>
    </row>
    <row r="17" spans="1:6" x14ac:dyDescent="0.2">
      <c r="A17" s="111" t="s">
        <v>19</v>
      </c>
      <c r="B17" s="111"/>
      <c r="C17" s="111"/>
      <c r="D17" s="7">
        <v>276</v>
      </c>
      <c r="E17" s="20">
        <v>5</v>
      </c>
      <c r="F17" s="98">
        <f t="shared" si="0"/>
        <v>1.8115942028985508</v>
      </c>
    </row>
    <row r="18" spans="1:6" x14ac:dyDescent="0.2">
      <c r="A18" s="111" t="s">
        <v>20</v>
      </c>
      <c r="B18" s="111"/>
      <c r="C18" s="111"/>
      <c r="D18" s="7">
        <v>1223</v>
      </c>
      <c r="E18" s="20">
        <v>3</v>
      </c>
      <c r="F18" s="98">
        <f t="shared" si="0"/>
        <v>0.24529844644317253</v>
      </c>
    </row>
    <row r="19" spans="1:6" x14ac:dyDescent="0.2">
      <c r="A19" s="113" t="s">
        <v>21</v>
      </c>
      <c r="B19" s="113"/>
      <c r="C19" s="113"/>
      <c r="D19" s="7">
        <v>4292</v>
      </c>
      <c r="E19" s="20">
        <v>7</v>
      </c>
      <c r="F19" s="98">
        <f t="shared" si="0"/>
        <v>0.16309412861136999</v>
      </c>
    </row>
    <row r="20" spans="1:6" x14ac:dyDescent="0.2">
      <c r="A20" s="114" t="s">
        <v>22</v>
      </c>
      <c r="B20" s="114"/>
      <c r="C20" s="114"/>
      <c r="D20" s="10"/>
      <c r="E20" s="15"/>
      <c r="F20" s="98"/>
    </row>
    <row r="21" spans="1:6" x14ac:dyDescent="0.2">
      <c r="A21" s="111" t="s">
        <v>23</v>
      </c>
      <c r="B21" s="111"/>
      <c r="C21" s="111"/>
      <c r="D21" s="7">
        <v>16</v>
      </c>
      <c r="E21" s="17" t="s">
        <v>14</v>
      </c>
      <c r="F21" s="17" t="s">
        <v>14</v>
      </c>
    </row>
    <row r="22" spans="1:6" x14ac:dyDescent="0.2">
      <c r="A22" s="117" t="s">
        <v>24</v>
      </c>
      <c r="B22" s="117"/>
      <c r="C22" s="117"/>
      <c r="D22" s="99">
        <v>487</v>
      </c>
      <c r="E22" s="100">
        <v>10</v>
      </c>
      <c r="F22" s="101">
        <f t="shared" si="0"/>
        <v>2.0533880903490758</v>
      </c>
    </row>
    <row r="23" spans="1:6" ht="42" customHeight="1" x14ac:dyDescent="0.2">
      <c r="A23" s="118" t="s">
        <v>95</v>
      </c>
      <c r="B23" s="118"/>
      <c r="C23" s="118"/>
      <c r="D23" s="118"/>
      <c r="E23" s="118"/>
      <c r="F23" s="118"/>
    </row>
    <row r="24" spans="1:6" ht="36" customHeight="1" x14ac:dyDescent="0.2">
      <c r="A24" s="116" t="s">
        <v>92</v>
      </c>
      <c r="B24" s="116"/>
      <c r="C24" s="116"/>
      <c r="D24" s="116"/>
      <c r="E24" s="116"/>
      <c r="F24" s="116"/>
    </row>
  </sheetData>
  <mergeCells count="25">
    <mergeCell ref="A15:C15"/>
    <mergeCell ref="A16:C16"/>
    <mergeCell ref="A17:C17"/>
    <mergeCell ref="A24:F24"/>
    <mergeCell ref="A18:C18"/>
    <mergeCell ref="A19:C19"/>
    <mergeCell ref="A20:C20"/>
    <mergeCell ref="A21:C21"/>
    <mergeCell ref="A22:C22"/>
    <mergeCell ref="A23:F23"/>
    <mergeCell ref="A10:C10"/>
    <mergeCell ref="A11:C11"/>
    <mergeCell ref="A12:C12"/>
    <mergeCell ref="A13:C13"/>
    <mergeCell ref="A14:C14"/>
    <mergeCell ref="A5:C5"/>
    <mergeCell ref="A6:C6"/>
    <mergeCell ref="A7:C7"/>
    <mergeCell ref="A8:C8"/>
    <mergeCell ref="A9:C9"/>
    <mergeCell ref="A1:F1"/>
    <mergeCell ref="A2:C3"/>
    <mergeCell ref="D2:E2"/>
    <mergeCell ref="F2:F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zoomScaleNormal="100" workbookViewId="0">
      <selection activeCell="A5" sqref="A5:C5"/>
    </sheetView>
  </sheetViews>
  <sheetFormatPr baseColWidth="10" defaultRowHeight="12.75" x14ac:dyDescent="0.2"/>
  <cols>
    <col min="3" max="3" width="17.7109375" customWidth="1"/>
    <col min="4" max="4" width="10.85546875" customWidth="1"/>
    <col min="6" max="6" width="16.85546875" customWidth="1"/>
    <col min="7" max="7" width="13" customWidth="1"/>
    <col min="11" max="11" width="8.85546875" customWidth="1"/>
    <col min="13" max="13" width="25.5703125" customWidth="1"/>
  </cols>
  <sheetData>
    <row r="1" spans="1:13" ht="43.15" customHeight="1" x14ac:dyDescent="0.2">
      <c r="A1" s="104" t="s">
        <v>27</v>
      </c>
      <c r="B1" s="104"/>
      <c r="C1" s="104"/>
      <c r="D1" s="104"/>
      <c r="E1" s="104"/>
      <c r="F1" s="104"/>
    </row>
    <row r="2" spans="1:13" ht="12.75" customHeight="1" x14ac:dyDescent="0.2">
      <c r="A2" s="105" t="s">
        <v>0</v>
      </c>
      <c r="B2" s="105"/>
      <c r="C2" s="105"/>
      <c r="D2" s="107" t="s">
        <v>1</v>
      </c>
      <c r="E2" s="107"/>
      <c r="F2" s="108" t="s">
        <v>2</v>
      </c>
    </row>
    <row r="3" spans="1:13" ht="36" x14ac:dyDescent="0.2">
      <c r="A3" s="106"/>
      <c r="B3" s="106"/>
      <c r="C3" s="106"/>
      <c r="D3" s="2" t="s">
        <v>3</v>
      </c>
      <c r="E3" s="2" t="s">
        <v>4</v>
      </c>
      <c r="F3" s="109"/>
    </row>
    <row r="4" spans="1:13" x14ac:dyDescent="0.2">
      <c r="A4" s="110" t="s">
        <v>5</v>
      </c>
      <c r="B4" s="110"/>
      <c r="C4" s="110"/>
      <c r="D4" s="3">
        <v>37882</v>
      </c>
      <c r="E4" s="4">
        <v>917</v>
      </c>
      <c r="F4" s="5">
        <v>2.4207386288640742</v>
      </c>
      <c r="G4" s="6"/>
    </row>
    <row r="5" spans="1:13" x14ac:dyDescent="0.2">
      <c r="A5" s="110" t="s">
        <v>6</v>
      </c>
      <c r="B5" s="110"/>
      <c r="C5" s="110"/>
      <c r="D5" s="3"/>
      <c r="E5" s="4"/>
      <c r="F5" s="5"/>
      <c r="G5" s="6"/>
    </row>
    <row r="6" spans="1:13" x14ac:dyDescent="0.2">
      <c r="A6" s="111" t="s">
        <v>7</v>
      </c>
      <c r="B6" s="111"/>
      <c r="C6" s="111"/>
      <c r="D6" s="7">
        <v>7464</v>
      </c>
      <c r="E6" s="8">
        <v>382</v>
      </c>
      <c r="F6" s="9">
        <v>5.118585019429184</v>
      </c>
      <c r="G6" s="6"/>
    </row>
    <row r="7" spans="1:13" x14ac:dyDescent="0.2">
      <c r="A7" s="111" t="s">
        <v>8</v>
      </c>
      <c r="B7" s="111"/>
      <c r="C7" s="111"/>
      <c r="D7" s="7">
        <v>321</v>
      </c>
      <c r="E7" s="10">
        <v>9</v>
      </c>
      <c r="F7" s="9">
        <v>2.8037383177570092</v>
      </c>
      <c r="G7" s="6"/>
    </row>
    <row r="8" spans="1:13" x14ac:dyDescent="0.2">
      <c r="A8" s="111" t="s">
        <v>9</v>
      </c>
      <c r="B8" s="111"/>
      <c r="C8" s="111"/>
      <c r="D8" s="7">
        <v>97</v>
      </c>
      <c r="E8" s="11">
        <v>1</v>
      </c>
      <c r="F8" s="9">
        <v>1.0309278350515463</v>
      </c>
      <c r="G8" s="6"/>
      <c r="M8" s="12"/>
    </row>
    <row r="9" spans="1:13" x14ac:dyDescent="0.2">
      <c r="A9" s="111" t="s">
        <v>10</v>
      </c>
      <c r="B9" s="111"/>
      <c r="C9" s="111"/>
      <c r="D9" s="7">
        <v>170</v>
      </c>
      <c r="E9" s="13">
        <v>23</v>
      </c>
      <c r="F9" s="9">
        <v>13.529411764705882</v>
      </c>
      <c r="G9" s="6"/>
      <c r="M9" s="12"/>
    </row>
    <row r="10" spans="1:13" ht="22.5" customHeight="1" x14ac:dyDescent="0.2">
      <c r="A10" s="112" t="s">
        <v>11</v>
      </c>
      <c r="B10" s="112"/>
      <c r="C10" s="112"/>
      <c r="D10" s="14"/>
      <c r="E10" s="15"/>
      <c r="F10" s="5"/>
      <c r="G10" s="6"/>
      <c r="M10" s="12"/>
    </row>
    <row r="11" spans="1:13" ht="12.75" customHeight="1" x14ac:dyDescent="0.2">
      <c r="A11" s="113" t="s">
        <v>12</v>
      </c>
      <c r="B11" s="113"/>
      <c r="C11" s="113"/>
      <c r="D11" s="7">
        <v>3278</v>
      </c>
      <c r="E11" s="8">
        <v>21</v>
      </c>
      <c r="F11" s="9">
        <v>0.64063453325198294</v>
      </c>
      <c r="G11" s="6"/>
      <c r="M11" s="12"/>
    </row>
    <row r="12" spans="1:13" ht="12.75" customHeight="1" x14ac:dyDescent="0.2">
      <c r="A12" s="111" t="s">
        <v>13</v>
      </c>
      <c r="B12" s="111"/>
      <c r="C12" s="111"/>
      <c r="D12" s="16">
        <v>57</v>
      </c>
      <c r="E12" s="17" t="s">
        <v>14</v>
      </c>
      <c r="F12" s="9">
        <v>0</v>
      </c>
      <c r="G12" s="6"/>
      <c r="M12" s="12"/>
    </row>
    <row r="13" spans="1:13" ht="12.75" customHeight="1" x14ac:dyDescent="0.2">
      <c r="A13" s="114" t="s">
        <v>15</v>
      </c>
      <c r="B13" s="114"/>
      <c r="C13" s="114"/>
      <c r="D13" s="19"/>
      <c r="E13" s="15"/>
      <c r="F13" s="5"/>
      <c r="G13" s="6"/>
      <c r="M13" s="12"/>
    </row>
    <row r="14" spans="1:13" ht="12.75" customHeight="1" x14ac:dyDescent="0.2">
      <c r="A14" s="111" t="s">
        <v>16</v>
      </c>
      <c r="B14" s="111"/>
      <c r="C14" s="111"/>
      <c r="D14" s="7">
        <v>491</v>
      </c>
      <c r="E14" s="17">
        <v>2</v>
      </c>
      <c r="F14" s="9">
        <v>0.40733197556008144</v>
      </c>
      <c r="G14" s="6"/>
      <c r="J14" s="1"/>
      <c r="K14" s="1"/>
      <c r="L14" s="1"/>
      <c r="M14" s="12"/>
    </row>
    <row r="15" spans="1:13" ht="12.75" customHeight="1" x14ac:dyDescent="0.2">
      <c r="A15" s="111" t="s">
        <v>17</v>
      </c>
      <c r="B15" s="111"/>
      <c r="C15" s="111"/>
      <c r="D15" s="7">
        <v>20697</v>
      </c>
      <c r="E15" s="17">
        <v>458</v>
      </c>
      <c r="F15" s="9">
        <v>2.2128810938783396</v>
      </c>
      <c r="G15" s="6"/>
      <c r="M15" s="12"/>
    </row>
    <row r="16" spans="1:13" ht="24.75" customHeight="1" x14ac:dyDescent="0.2">
      <c r="A16" s="115" t="s">
        <v>18</v>
      </c>
      <c r="B16" s="115"/>
      <c r="C16" s="115"/>
      <c r="D16" s="14"/>
      <c r="E16" s="15"/>
      <c r="F16" s="5"/>
      <c r="G16" s="6"/>
      <c r="M16" s="12"/>
    </row>
    <row r="17" spans="1:14" x14ac:dyDescent="0.2">
      <c r="A17" s="111" t="s">
        <v>19</v>
      </c>
      <c r="B17" s="111"/>
      <c r="C17" s="111"/>
      <c r="D17" s="7">
        <v>217</v>
      </c>
      <c r="E17" s="20">
        <v>4</v>
      </c>
      <c r="F17" s="9">
        <v>1.8433179723502304</v>
      </c>
      <c r="G17" s="6"/>
      <c r="J17" s="1"/>
      <c r="M17" s="12"/>
    </row>
    <row r="18" spans="1:14" ht="12.75" customHeight="1" x14ac:dyDescent="0.2">
      <c r="A18" s="111" t="s">
        <v>20</v>
      </c>
      <c r="B18" s="111"/>
      <c r="C18" s="111"/>
      <c r="D18" s="7">
        <v>756</v>
      </c>
      <c r="E18" s="20">
        <v>3</v>
      </c>
      <c r="F18" s="9">
        <v>0.3968253968253968</v>
      </c>
      <c r="G18" s="6"/>
      <c r="M18" s="12"/>
    </row>
    <row r="19" spans="1:14" ht="16.5" customHeight="1" x14ac:dyDescent="0.2">
      <c r="A19" s="113" t="s">
        <v>21</v>
      </c>
      <c r="B19" s="113"/>
      <c r="C19" s="113"/>
      <c r="D19" s="7">
        <v>3986</v>
      </c>
      <c r="E19" s="20">
        <v>10</v>
      </c>
      <c r="F19" s="9">
        <v>0.25087807325639738</v>
      </c>
      <c r="G19" s="6"/>
      <c r="M19" s="12"/>
    </row>
    <row r="20" spans="1:14" ht="12.75" customHeight="1" x14ac:dyDescent="0.2">
      <c r="A20" s="114" t="s">
        <v>22</v>
      </c>
      <c r="B20" s="114"/>
      <c r="C20" s="114"/>
      <c r="D20" s="10"/>
      <c r="E20" s="15"/>
      <c r="F20" s="5"/>
      <c r="G20" s="6"/>
      <c r="M20" s="12"/>
    </row>
    <row r="21" spans="1:14" ht="12.75" customHeight="1" x14ac:dyDescent="0.2">
      <c r="A21" s="111" t="s">
        <v>23</v>
      </c>
      <c r="B21" s="111"/>
      <c r="C21" s="111"/>
      <c r="D21" s="7">
        <v>76</v>
      </c>
      <c r="E21" s="17" t="s">
        <v>14</v>
      </c>
      <c r="F21" s="9">
        <v>0</v>
      </c>
      <c r="G21" s="6"/>
      <c r="M21" s="12"/>
    </row>
    <row r="22" spans="1:14" ht="13.5" thickBot="1" x14ac:dyDescent="0.25">
      <c r="A22" s="117" t="s">
        <v>24</v>
      </c>
      <c r="B22" s="117"/>
      <c r="C22" s="117"/>
      <c r="D22" s="19">
        <v>272</v>
      </c>
      <c r="E22" s="10">
        <v>4</v>
      </c>
      <c r="F22" s="21">
        <v>1.4705882352941175</v>
      </c>
      <c r="G22" s="6"/>
      <c r="J22" s="1"/>
      <c r="K22" s="22"/>
      <c r="L22" s="23"/>
      <c r="M22" s="24"/>
      <c r="N22" s="25"/>
    </row>
    <row r="23" spans="1:14" ht="12.75" customHeight="1" x14ac:dyDescent="0.2">
      <c r="A23" s="118" t="s">
        <v>25</v>
      </c>
      <c r="B23" s="118"/>
      <c r="C23" s="118"/>
      <c r="D23" s="118"/>
      <c r="E23" s="118"/>
      <c r="F23" s="118"/>
      <c r="M23" s="12"/>
    </row>
    <row r="24" spans="1:14" ht="35.25" customHeight="1" x14ac:dyDescent="0.2">
      <c r="A24" s="116" t="s">
        <v>26</v>
      </c>
      <c r="B24" s="116"/>
      <c r="C24" s="116"/>
      <c r="D24" s="116"/>
      <c r="E24" s="116"/>
      <c r="F24" s="116"/>
      <c r="M24" s="12"/>
    </row>
    <row r="25" spans="1:14" x14ac:dyDescent="0.2">
      <c r="M25" s="12"/>
    </row>
    <row r="26" spans="1:14" x14ac:dyDescent="0.2">
      <c r="J26" s="1"/>
      <c r="K26" s="1"/>
      <c r="L26" s="1"/>
      <c r="M26" s="12"/>
    </row>
    <row r="27" spans="1:14" ht="12.75" customHeight="1" x14ac:dyDescent="0.2">
      <c r="L27" s="26"/>
      <c r="M27" s="12"/>
    </row>
    <row r="28" spans="1:14" x14ac:dyDescent="0.2">
      <c r="M28" s="12"/>
    </row>
    <row r="29" spans="1:14" ht="12.75" customHeight="1" x14ac:dyDescent="0.2">
      <c r="A29" s="18"/>
      <c r="B29" s="27"/>
      <c r="D29" s="28"/>
      <c r="M29" s="12"/>
    </row>
    <row r="30" spans="1:14" ht="12.75" customHeight="1" x14ac:dyDescent="0.2">
      <c r="A30" s="114"/>
      <c r="B30" s="114"/>
      <c r="D30" s="28"/>
      <c r="M30" s="12"/>
    </row>
    <row r="31" spans="1:14" x14ac:dyDescent="0.2">
      <c r="M31" s="12"/>
    </row>
    <row r="32" spans="1:14" x14ac:dyDescent="0.2">
      <c r="M32" s="12"/>
    </row>
    <row r="33" spans="10:13" x14ac:dyDescent="0.2">
      <c r="J33" s="1"/>
      <c r="K33" s="1"/>
      <c r="L33" s="1"/>
      <c r="M33" s="12"/>
    </row>
    <row r="34" spans="10:13" x14ac:dyDescent="0.2">
      <c r="M34" s="12"/>
    </row>
    <row r="35" spans="10:13" x14ac:dyDescent="0.2">
      <c r="M35" s="12"/>
    </row>
    <row r="36" spans="10:13" x14ac:dyDescent="0.2">
      <c r="M36" s="12"/>
    </row>
    <row r="37" spans="10:13" x14ac:dyDescent="0.2">
      <c r="J37" s="1"/>
      <c r="K37" s="1"/>
      <c r="L37" s="1"/>
      <c r="M37" s="12"/>
    </row>
    <row r="38" spans="10:13" x14ac:dyDescent="0.2">
      <c r="M38" s="12"/>
    </row>
    <row r="39" spans="10:13" x14ac:dyDescent="0.2">
      <c r="J39" s="1"/>
      <c r="M39" s="12"/>
    </row>
    <row r="40" spans="10:13" x14ac:dyDescent="0.2">
      <c r="M40" s="12"/>
    </row>
    <row r="41" spans="10:13" x14ac:dyDescent="0.2">
      <c r="M41" s="12"/>
    </row>
    <row r="42" spans="10:13" x14ac:dyDescent="0.2">
      <c r="M42" s="12"/>
    </row>
    <row r="43" spans="10:13" x14ac:dyDescent="0.2">
      <c r="M43" s="12"/>
    </row>
    <row r="44" spans="10:13" x14ac:dyDescent="0.2">
      <c r="M44" s="12"/>
    </row>
    <row r="45" spans="10:13" x14ac:dyDescent="0.2">
      <c r="M45" s="12"/>
    </row>
    <row r="46" spans="10:13" x14ac:dyDescent="0.2">
      <c r="M46" s="12"/>
    </row>
    <row r="47" spans="10:13" x14ac:dyDescent="0.2">
      <c r="J47" s="1"/>
      <c r="K47" s="1"/>
      <c r="L47" s="1"/>
      <c r="M47" s="12"/>
    </row>
    <row r="48" spans="10:13" x14ac:dyDescent="0.2">
      <c r="M48" s="12"/>
    </row>
    <row r="49" spans="10:13" x14ac:dyDescent="0.2">
      <c r="M49" s="12"/>
    </row>
    <row r="50" spans="10:13" x14ac:dyDescent="0.2">
      <c r="M50" s="12"/>
    </row>
    <row r="51" spans="10:13" x14ac:dyDescent="0.2">
      <c r="J51" s="1"/>
      <c r="K51" s="1"/>
      <c r="L51" s="1"/>
      <c r="M51" s="12"/>
    </row>
    <row r="52" spans="10:13" x14ac:dyDescent="0.2">
      <c r="M52" s="12"/>
    </row>
    <row r="53" spans="10:13" x14ac:dyDescent="0.2">
      <c r="M53" s="12"/>
    </row>
    <row r="54" spans="10:13" x14ac:dyDescent="0.2">
      <c r="M54" s="12"/>
    </row>
    <row r="55" spans="10:13" x14ac:dyDescent="0.2">
      <c r="M55" s="12"/>
    </row>
    <row r="56" spans="10:13" x14ac:dyDescent="0.2">
      <c r="M56" s="12"/>
    </row>
    <row r="57" spans="10:13" x14ac:dyDescent="0.2">
      <c r="M57" s="12"/>
    </row>
    <row r="58" spans="10:13" x14ac:dyDescent="0.2">
      <c r="M58" s="12"/>
    </row>
    <row r="59" spans="10:13" x14ac:dyDescent="0.2">
      <c r="M59" s="12"/>
    </row>
    <row r="60" spans="10:13" x14ac:dyDescent="0.2">
      <c r="J60" s="1"/>
      <c r="K60" s="1"/>
      <c r="L60" s="1"/>
      <c r="M60" s="12"/>
    </row>
    <row r="61" spans="10:13" x14ac:dyDescent="0.2">
      <c r="M61" s="12"/>
    </row>
    <row r="62" spans="10:13" x14ac:dyDescent="0.2">
      <c r="M62" s="12"/>
    </row>
    <row r="63" spans="10:13" x14ac:dyDescent="0.2">
      <c r="M63" s="12"/>
    </row>
    <row r="64" spans="10:13" x14ac:dyDescent="0.2">
      <c r="M64" s="12"/>
    </row>
    <row r="65" spans="13:13" x14ac:dyDescent="0.2">
      <c r="M65" s="12"/>
    </row>
    <row r="66" spans="13:13" x14ac:dyDescent="0.2">
      <c r="M66" s="12"/>
    </row>
    <row r="67" spans="13:13" x14ac:dyDescent="0.2">
      <c r="M67" s="12"/>
    </row>
    <row r="68" spans="13:13" x14ac:dyDescent="0.2">
      <c r="M68" s="12"/>
    </row>
  </sheetData>
  <mergeCells count="26">
    <mergeCell ref="A11:C11"/>
    <mergeCell ref="A1:F1"/>
    <mergeCell ref="A2:C3"/>
    <mergeCell ref="D2:E2"/>
    <mergeCell ref="F2:F3"/>
    <mergeCell ref="A4:C4"/>
    <mergeCell ref="A5:C5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6:C16"/>
    <mergeCell ref="A24:F24"/>
    <mergeCell ref="A30:B30"/>
    <mergeCell ref="A17:C17"/>
    <mergeCell ref="A18:C18"/>
    <mergeCell ref="A19:C19"/>
    <mergeCell ref="A20:C20"/>
    <mergeCell ref="A21:C21"/>
    <mergeCell ref="A22:C22"/>
    <mergeCell ref="A23:F23"/>
  </mergeCells>
  <pageMargins left="0" right="0.11811023622047245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A10" sqref="A10:C10"/>
    </sheetView>
  </sheetViews>
  <sheetFormatPr baseColWidth="10" defaultColWidth="11.42578125" defaultRowHeight="12.75" x14ac:dyDescent="0.2"/>
  <cols>
    <col min="1" max="2" width="11.42578125" style="29"/>
    <col min="3" max="3" width="18.5703125" style="29" customWidth="1"/>
    <col min="4" max="4" width="9.85546875" style="29" customWidth="1"/>
    <col min="5" max="5" width="9.7109375" style="29" customWidth="1"/>
    <col min="6" max="6" width="12.42578125" style="29" customWidth="1"/>
    <col min="7" max="7" width="13" style="29" customWidth="1"/>
    <col min="8" max="10" width="11.42578125" style="29"/>
    <col min="11" max="11" width="8.85546875" style="29" customWidth="1"/>
    <col min="12" max="12" width="11.42578125" style="29"/>
    <col min="13" max="13" width="25.5703125" style="29" customWidth="1"/>
    <col min="14" max="16384" width="11.42578125" style="29"/>
  </cols>
  <sheetData>
    <row r="1" spans="1:6" ht="56.25" customHeight="1" x14ac:dyDescent="0.2">
      <c r="A1" s="126" t="s">
        <v>60</v>
      </c>
      <c r="B1" s="127"/>
      <c r="C1" s="127"/>
      <c r="D1" s="127"/>
      <c r="E1" s="127"/>
      <c r="F1" s="127"/>
    </row>
    <row r="2" spans="1:6" ht="22.5" customHeight="1" x14ac:dyDescent="0.2">
      <c r="A2" s="128" t="s">
        <v>0</v>
      </c>
      <c r="B2" s="128"/>
      <c r="C2" s="128"/>
      <c r="D2" s="59" t="s">
        <v>59</v>
      </c>
      <c r="E2" s="120" t="s">
        <v>4</v>
      </c>
      <c r="F2" s="120"/>
    </row>
    <row r="3" spans="1:6" ht="14.25" customHeight="1" x14ac:dyDescent="0.2">
      <c r="A3" s="129"/>
      <c r="B3" s="129"/>
      <c r="C3" s="129"/>
      <c r="D3" s="59" t="s">
        <v>58</v>
      </c>
      <c r="E3" s="59" t="s">
        <v>58</v>
      </c>
      <c r="F3" s="58" t="s">
        <v>57</v>
      </c>
    </row>
    <row r="4" spans="1:6" x14ac:dyDescent="0.2">
      <c r="A4" s="130" t="s">
        <v>5</v>
      </c>
      <c r="B4" s="130"/>
      <c r="C4" s="130"/>
      <c r="D4" s="57">
        <v>33152</v>
      </c>
      <c r="E4" s="56">
        <v>1115</v>
      </c>
      <c r="F4" s="55">
        <v>3.3632963320463318</v>
      </c>
    </row>
    <row r="5" spans="1:6" x14ac:dyDescent="0.2">
      <c r="A5" s="130" t="s">
        <v>6</v>
      </c>
      <c r="B5" s="130"/>
      <c r="C5" s="130"/>
      <c r="D5" s="57"/>
      <c r="E5" s="56"/>
      <c r="F5" s="55"/>
    </row>
    <row r="6" spans="1:6" x14ac:dyDescent="0.2">
      <c r="A6" s="121" t="s">
        <v>7</v>
      </c>
      <c r="B6" s="121"/>
      <c r="C6" s="121"/>
      <c r="D6" s="42">
        <v>7451</v>
      </c>
      <c r="E6" s="41">
        <v>599</v>
      </c>
      <c r="F6" s="49">
        <v>8.0391893705542881</v>
      </c>
    </row>
    <row r="7" spans="1:6" x14ac:dyDescent="0.2">
      <c r="A7" s="121" t="s">
        <v>8</v>
      </c>
      <c r="B7" s="121"/>
      <c r="C7" s="121"/>
      <c r="D7" s="42">
        <v>243</v>
      </c>
      <c r="E7" s="54">
        <v>14</v>
      </c>
      <c r="F7" s="49">
        <v>5.761316872427984</v>
      </c>
    </row>
    <row r="8" spans="1:6" x14ac:dyDescent="0.2">
      <c r="A8" s="121" t="s">
        <v>9</v>
      </c>
      <c r="B8" s="121"/>
      <c r="C8" s="121"/>
      <c r="D8" s="42">
        <v>60</v>
      </c>
      <c r="E8" s="53">
        <v>2</v>
      </c>
      <c r="F8" s="49">
        <v>3.3333333333333335</v>
      </c>
    </row>
    <row r="9" spans="1:6" x14ac:dyDescent="0.2">
      <c r="A9" s="121" t="s">
        <v>10</v>
      </c>
      <c r="B9" s="121"/>
      <c r="C9" s="121"/>
      <c r="D9" s="42">
        <v>141</v>
      </c>
      <c r="E9" s="52">
        <v>21</v>
      </c>
      <c r="F9" s="49">
        <v>14.893617021276595</v>
      </c>
    </row>
    <row r="10" spans="1:6" ht="22.5" customHeight="1" x14ac:dyDescent="0.2">
      <c r="A10" s="132" t="s">
        <v>11</v>
      </c>
      <c r="B10" s="132"/>
      <c r="C10" s="132"/>
      <c r="D10" s="47"/>
      <c r="E10" s="44"/>
      <c r="F10" s="49"/>
    </row>
    <row r="11" spans="1:6" x14ac:dyDescent="0.2">
      <c r="A11" s="122" t="s">
        <v>12</v>
      </c>
      <c r="B11" s="122"/>
      <c r="C11" s="122"/>
      <c r="D11" s="42">
        <v>3391</v>
      </c>
      <c r="E11" s="41">
        <v>12</v>
      </c>
      <c r="F11" s="51">
        <v>0.35387791212031849</v>
      </c>
    </row>
    <row r="12" spans="1:6" x14ac:dyDescent="0.2">
      <c r="A12" s="121" t="s">
        <v>13</v>
      </c>
      <c r="B12" s="121"/>
      <c r="C12" s="121"/>
      <c r="D12" s="50">
        <v>30</v>
      </c>
      <c r="E12" s="43" t="s">
        <v>14</v>
      </c>
      <c r="F12" s="43" t="s">
        <v>14</v>
      </c>
    </row>
    <row r="13" spans="1:6" ht="12.75" customHeight="1" x14ac:dyDescent="0.2">
      <c r="A13" s="119" t="s">
        <v>15</v>
      </c>
      <c r="B13" s="119"/>
      <c r="C13" s="119"/>
      <c r="E13" s="44"/>
      <c r="F13" s="49"/>
    </row>
    <row r="14" spans="1:6" ht="12.75" customHeight="1" x14ac:dyDescent="0.2">
      <c r="A14" s="121" t="s">
        <v>16</v>
      </c>
      <c r="B14" s="121"/>
      <c r="C14" s="121"/>
      <c r="D14" s="42">
        <v>258</v>
      </c>
      <c r="E14" s="43">
        <v>1</v>
      </c>
      <c r="F14" s="48">
        <v>0.38759689922480622</v>
      </c>
    </row>
    <row r="15" spans="1:6" x14ac:dyDescent="0.2">
      <c r="A15" s="121" t="s">
        <v>17</v>
      </c>
      <c r="B15" s="121"/>
      <c r="C15" s="121"/>
      <c r="D15" s="42">
        <v>16587</v>
      </c>
      <c r="E15" s="43">
        <v>455</v>
      </c>
      <c r="F15" s="48">
        <v>2.7370832579731115</v>
      </c>
    </row>
    <row r="16" spans="1:6" ht="24.75" customHeight="1" x14ac:dyDescent="0.2">
      <c r="A16" s="125" t="s">
        <v>18</v>
      </c>
      <c r="B16" s="125"/>
      <c r="C16" s="125"/>
      <c r="D16" s="47"/>
      <c r="E16" s="44"/>
      <c r="F16" s="46"/>
    </row>
    <row r="17" spans="1:14" x14ac:dyDescent="0.2">
      <c r="A17" s="121" t="s">
        <v>19</v>
      </c>
      <c r="B17" s="121"/>
      <c r="C17" s="121"/>
      <c r="D17" s="42">
        <v>277</v>
      </c>
      <c r="E17" s="45">
        <v>1</v>
      </c>
      <c r="F17" s="40">
        <v>0.36101083032490977</v>
      </c>
    </row>
    <row r="18" spans="1:14" x14ac:dyDescent="0.2">
      <c r="A18" s="121" t="s">
        <v>20</v>
      </c>
      <c r="B18" s="121"/>
      <c r="C18" s="121"/>
      <c r="D18" s="42">
        <v>1126</v>
      </c>
      <c r="E18" s="45">
        <v>1</v>
      </c>
      <c r="F18" s="40">
        <v>8.8809946714031973E-2</v>
      </c>
    </row>
    <row r="19" spans="1:14" ht="16.5" customHeight="1" x14ac:dyDescent="0.2">
      <c r="A19" s="122" t="s">
        <v>21</v>
      </c>
      <c r="B19" s="122"/>
      <c r="C19" s="122"/>
      <c r="D19" s="42">
        <v>3282</v>
      </c>
      <c r="E19" s="45">
        <v>4</v>
      </c>
      <c r="F19" s="40">
        <v>0.12187690432663011</v>
      </c>
    </row>
    <row r="20" spans="1:14" x14ac:dyDescent="0.2">
      <c r="A20" s="119" t="s">
        <v>22</v>
      </c>
      <c r="B20" s="119"/>
      <c r="C20" s="119"/>
      <c r="E20" s="44"/>
      <c r="F20" s="40"/>
    </row>
    <row r="21" spans="1:14" x14ac:dyDescent="0.2">
      <c r="A21" s="121" t="s">
        <v>23</v>
      </c>
      <c r="B21" s="121"/>
      <c r="C21" s="121"/>
      <c r="D21" s="42">
        <v>64</v>
      </c>
      <c r="E21" s="43" t="s">
        <v>14</v>
      </c>
      <c r="F21" s="43" t="s">
        <v>14</v>
      </c>
    </row>
    <row r="22" spans="1:14" ht="13.5" thickBot="1" x14ac:dyDescent="0.25">
      <c r="A22" s="123" t="s">
        <v>24</v>
      </c>
      <c r="B22" s="123"/>
      <c r="C22" s="123"/>
      <c r="D22" s="42">
        <v>242</v>
      </c>
      <c r="E22" s="41">
        <v>5</v>
      </c>
      <c r="F22" s="40">
        <v>2.0661157024793391</v>
      </c>
      <c r="K22" s="39"/>
      <c r="L22" s="38"/>
      <c r="M22" s="37"/>
      <c r="N22" s="36"/>
    </row>
    <row r="23" spans="1:14" x14ac:dyDescent="0.2">
      <c r="A23" s="124" t="s">
        <v>25</v>
      </c>
      <c r="B23" s="124"/>
      <c r="C23" s="124"/>
      <c r="D23" s="124"/>
      <c r="E23" s="124"/>
      <c r="F23" s="124"/>
    </row>
    <row r="24" spans="1:14" ht="35.25" customHeight="1" x14ac:dyDescent="0.2">
      <c r="A24" s="131" t="s">
        <v>26</v>
      </c>
      <c r="B24" s="131"/>
      <c r="C24" s="131"/>
      <c r="D24" s="131"/>
      <c r="E24" s="131"/>
      <c r="F24" s="131"/>
    </row>
    <row r="27" spans="1:14" x14ac:dyDescent="0.2">
      <c r="L27" s="35"/>
    </row>
    <row r="29" spans="1:14" x14ac:dyDescent="0.2">
      <c r="A29" s="33"/>
      <c r="B29" s="34"/>
      <c r="D29" s="32"/>
    </row>
    <row r="30" spans="1:14" x14ac:dyDescent="0.2">
      <c r="A30" s="119"/>
      <c r="B30" s="119"/>
      <c r="D30" s="32"/>
    </row>
  </sheetData>
  <mergeCells count="25">
    <mergeCell ref="A1:F1"/>
    <mergeCell ref="A2:C3"/>
    <mergeCell ref="A4:C4"/>
    <mergeCell ref="A5:C5"/>
    <mergeCell ref="A24:F24"/>
    <mergeCell ref="A13:C13"/>
    <mergeCell ref="A14:C14"/>
    <mergeCell ref="A9:C9"/>
    <mergeCell ref="A10:C10"/>
    <mergeCell ref="A11:C11"/>
    <mergeCell ref="A30:B30"/>
    <mergeCell ref="E2:F2"/>
    <mergeCell ref="A18:C18"/>
    <mergeCell ref="A19:C19"/>
    <mergeCell ref="A20:C20"/>
    <mergeCell ref="A21:C21"/>
    <mergeCell ref="A22:C22"/>
    <mergeCell ref="A23:F23"/>
    <mergeCell ref="A12:C12"/>
    <mergeCell ref="A15:C15"/>
    <mergeCell ref="A16:C16"/>
    <mergeCell ref="A17:C17"/>
    <mergeCell ref="A6:C6"/>
    <mergeCell ref="A7:C7"/>
    <mergeCell ref="A8:C8"/>
  </mergeCells>
  <pageMargins left="0" right="0.31496062992125984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F1"/>
    </sheetView>
  </sheetViews>
  <sheetFormatPr baseColWidth="10" defaultColWidth="11.42578125" defaultRowHeight="12.75" x14ac:dyDescent="0.2"/>
  <cols>
    <col min="1" max="2" width="11.42578125" style="29"/>
    <col min="3" max="3" width="18.5703125" style="29" customWidth="1"/>
    <col min="4" max="5" width="11.42578125" style="29"/>
    <col min="6" max="6" width="14.42578125" style="29" customWidth="1"/>
    <col min="7" max="16384" width="11.42578125" style="29"/>
  </cols>
  <sheetData>
    <row r="1" spans="1:6" ht="41.25" customHeight="1" x14ac:dyDescent="0.2">
      <c r="A1" s="127" t="s">
        <v>62</v>
      </c>
      <c r="B1" s="127"/>
      <c r="C1" s="127"/>
      <c r="D1" s="127"/>
      <c r="E1" s="127"/>
      <c r="F1" s="127"/>
    </row>
    <row r="2" spans="1:6" ht="12.75" customHeight="1" x14ac:dyDescent="0.2">
      <c r="A2" s="128" t="s">
        <v>0</v>
      </c>
      <c r="B2" s="128"/>
      <c r="C2" s="128"/>
      <c r="D2" s="133" t="s">
        <v>1</v>
      </c>
      <c r="E2" s="133"/>
      <c r="F2" s="134" t="s">
        <v>2</v>
      </c>
    </row>
    <row r="3" spans="1:6" ht="36" x14ac:dyDescent="0.2">
      <c r="A3" s="129"/>
      <c r="B3" s="129"/>
      <c r="C3" s="129"/>
      <c r="D3" s="59" t="s">
        <v>3</v>
      </c>
      <c r="E3" s="59" t="s">
        <v>4</v>
      </c>
      <c r="F3" s="135"/>
    </row>
    <row r="4" spans="1:6" x14ac:dyDescent="0.2">
      <c r="A4" s="130" t="s">
        <v>5</v>
      </c>
      <c r="B4" s="130"/>
      <c r="C4" s="130"/>
      <c r="D4" s="57">
        <v>30658</v>
      </c>
      <c r="E4" s="57">
        <v>1289</v>
      </c>
      <c r="F4" s="55">
        <v>4.2044490834366233</v>
      </c>
    </row>
    <row r="5" spans="1:6" x14ac:dyDescent="0.2">
      <c r="A5" s="130" t="s">
        <v>6</v>
      </c>
      <c r="B5" s="130"/>
      <c r="C5" s="130"/>
      <c r="D5" s="57"/>
      <c r="E5" s="57"/>
      <c r="F5" s="55"/>
    </row>
    <row r="6" spans="1:6" x14ac:dyDescent="0.2">
      <c r="A6" s="121" t="s">
        <v>7</v>
      </c>
      <c r="B6" s="121"/>
      <c r="C6" s="121"/>
      <c r="D6" s="42">
        <v>6552</v>
      </c>
      <c r="E6" s="42">
        <v>670</v>
      </c>
      <c r="F6" s="49">
        <v>10.225885225885225</v>
      </c>
    </row>
    <row r="7" spans="1:6" x14ac:dyDescent="0.2">
      <c r="A7" s="121" t="s">
        <v>8</v>
      </c>
      <c r="B7" s="121"/>
      <c r="C7" s="121"/>
      <c r="D7" s="42">
        <v>213</v>
      </c>
      <c r="E7" s="61">
        <v>10</v>
      </c>
      <c r="F7" s="49">
        <v>4.6948356807511731</v>
      </c>
    </row>
    <row r="8" spans="1:6" x14ac:dyDescent="0.2">
      <c r="A8" s="121" t="s">
        <v>9</v>
      </c>
      <c r="B8" s="121"/>
      <c r="C8" s="121"/>
      <c r="D8" s="42">
        <v>109</v>
      </c>
      <c r="E8" s="34">
        <v>1</v>
      </c>
      <c r="F8" s="49">
        <v>0.91743119266055051</v>
      </c>
    </row>
    <row r="9" spans="1:6" x14ac:dyDescent="0.2">
      <c r="A9" s="121" t="s">
        <v>10</v>
      </c>
      <c r="B9" s="121"/>
      <c r="C9" s="121"/>
      <c r="D9" s="42">
        <v>190</v>
      </c>
      <c r="E9" s="60">
        <v>22</v>
      </c>
      <c r="F9" s="49">
        <v>11.578947368421053</v>
      </c>
    </row>
    <row r="10" spans="1:6" ht="22.5" customHeight="1" x14ac:dyDescent="0.2">
      <c r="A10" s="132" t="s">
        <v>11</v>
      </c>
      <c r="B10" s="132"/>
      <c r="C10" s="132"/>
      <c r="D10" s="47"/>
      <c r="E10" s="47"/>
      <c r="F10" s="49"/>
    </row>
    <row r="11" spans="1:6" x14ac:dyDescent="0.2">
      <c r="A11" s="122" t="s">
        <v>12</v>
      </c>
      <c r="B11" s="122"/>
      <c r="C11" s="122"/>
      <c r="D11" s="42">
        <v>3552</v>
      </c>
      <c r="E11" s="42">
        <v>21</v>
      </c>
      <c r="F11" s="51">
        <v>0.59121621621621623</v>
      </c>
    </row>
    <row r="12" spans="1:6" x14ac:dyDescent="0.2">
      <c r="A12" s="121" t="s">
        <v>13</v>
      </c>
      <c r="B12" s="121"/>
      <c r="C12" s="121"/>
      <c r="D12" s="42">
        <v>28</v>
      </c>
      <c r="E12" s="50" t="s">
        <v>14</v>
      </c>
      <c r="F12" s="50" t="s">
        <v>14</v>
      </c>
    </row>
    <row r="13" spans="1:6" ht="12.75" customHeight="1" x14ac:dyDescent="0.2">
      <c r="A13" s="119" t="s">
        <v>15</v>
      </c>
      <c r="B13" s="119"/>
      <c r="C13" s="119"/>
      <c r="D13" s="47"/>
      <c r="E13" s="47"/>
      <c r="F13" s="49"/>
    </row>
    <row r="14" spans="1:6" ht="12.75" customHeight="1" x14ac:dyDescent="0.2">
      <c r="A14" s="121" t="s">
        <v>16</v>
      </c>
      <c r="B14" s="121"/>
      <c r="C14" s="121"/>
      <c r="D14" s="42">
        <v>489</v>
      </c>
      <c r="E14" s="50" t="s">
        <v>14</v>
      </c>
      <c r="F14" s="50" t="s">
        <v>14</v>
      </c>
    </row>
    <row r="15" spans="1:6" x14ac:dyDescent="0.2">
      <c r="A15" s="121" t="s">
        <v>17</v>
      </c>
      <c r="B15" s="121"/>
      <c r="C15" s="121"/>
      <c r="D15" s="42">
        <v>15404</v>
      </c>
      <c r="E15" s="50">
        <v>548</v>
      </c>
      <c r="F15" s="48">
        <v>3.5575175279148272</v>
      </c>
    </row>
    <row r="16" spans="1:6" ht="24.75" customHeight="1" x14ac:dyDescent="0.2">
      <c r="A16" s="125" t="s">
        <v>18</v>
      </c>
      <c r="B16" s="125"/>
      <c r="C16" s="125"/>
      <c r="D16" s="47"/>
      <c r="E16" s="47"/>
      <c r="F16" s="46"/>
    </row>
    <row r="17" spans="1:11" x14ac:dyDescent="0.2">
      <c r="A17" s="121" t="s">
        <v>19</v>
      </c>
      <c r="B17" s="121"/>
      <c r="C17" s="121"/>
      <c r="D17" s="42">
        <v>329</v>
      </c>
      <c r="E17" s="45">
        <v>1</v>
      </c>
      <c r="F17" s="40">
        <v>0.303951367781155</v>
      </c>
    </row>
    <row r="18" spans="1:11" x14ac:dyDescent="0.2">
      <c r="A18" s="121" t="s">
        <v>20</v>
      </c>
      <c r="B18" s="121"/>
      <c r="C18" s="121"/>
      <c r="D18" s="42">
        <v>1004</v>
      </c>
      <c r="E18" s="45">
        <v>2</v>
      </c>
      <c r="F18" s="40">
        <v>0.19920318725099601</v>
      </c>
    </row>
    <row r="19" spans="1:11" ht="16.5" customHeight="1" x14ac:dyDescent="0.2">
      <c r="A19" s="122" t="s">
        <v>21</v>
      </c>
      <c r="B19" s="122"/>
      <c r="C19" s="122"/>
      <c r="D19" s="42">
        <v>2548</v>
      </c>
      <c r="E19" s="45">
        <v>9</v>
      </c>
      <c r="F19" s="40">
        <v>0.35321821036106754</v>
      </c>
    </row>
    <row r="20" spans="1:11" x14ac:dyDescent="0.2">
      <c r="A20" s="119" t="s">
        <v>22</v>
      </c>
      <c r="B20" s="119"/>
      <c r="C20" s="119"/>
      <c r="E20" s="47"/>
      <c r="F20" s="40"/>
    </row>
    <row r="21" spans="1:11" x14ac:dyDescent="0.2">
      <c r="A21" s="121" t="s">
        <v>23</v>
      </c>
      <c r="B21" s="121"/>
      <c r="C21" s="121"/>
      <c r="D21" s="42">
        <v>75</v>
      </c>
      <c r="E21" s="50" t="s">
        <v>14</v>
      </c>
      <c r="F21" s="50" t="s">
        <v>14</v>
      </c>
    </row>
    <row r="22" spans="1:11" ht="13.5" thickBot="1" x14ac:dyDescent="0.25">
      <c r="A22" s="136" t="s">
        <v>24</v>
      </c>
      <c r="B22" s="136"/>
      <c r="C22" s="136"/>
      <c r="D22" s="42">
        <v>165</v>
      </c>
      <c r="E22" s="42">
        <v>5</v>
      </c>
      <c r="F22" s="40">
        <v>3.0303030303030303</v>
      </c>
      <c r="I22" s="38"/>
      <c r="J22" s="37"/>
      <c r="K22" s="36"/>
    </row>
    <row r="23" spans="1:11" x14ac:dyDescent="0.2">
      <c r="A23" s="137" t="s">
        <v>61</v>
      </c>
      <c r="B23" s="124"/>
      <c r="C23" s="124"/>
      <c r="D23" s="124"/>
      <c r="E23" s="124"/>
      <c r="F23" s="124"/>
    </row>
    <row r="24" spans="1:11" ht="35.25" customHeight="1" x14ac:dyDescent="0.2">
      <c r="A24" s="131" t="s">
        <v>26</v>
      </c>
      <c r="B24" s="131"/>
      <c r="C24" s="131"/>
      <c r="D24" s="131"/>
      <c r="E24" s="131"/>
      <c r="F24" s="131"/>
    </row>
  </sheetData>
  <mergeCells count="25">
    <mergeCell ref="A15:C15"/>
    <mergeCell ref="A16:C16"/>
    <mergeCell ref="A17:C17"/>
    <mergeCell ref="A24:F24"/>
    <mergeCell ref="A18:C18"/>
    <mergeCell ref="A19:C19"/>
    <mergeCell ref="A20:C20"/>
    <mergeCell ref="A21:C21"/>
    <mergeCell ref="A22:C22"/>
    <mergeCell ref="A23:F23"/>
    <mergeCell ref="A10:C10"/>
    <mergeCell ref="A11:C11"/>
    <mergeCell ref="A12:C12"/>
    <mergeCell ref="A13:C13"/>
    <mergeCell ref="A14:C14"/>
    <mergeCell ref="A5:C5"/>
    <mergeCell ref="A6:C6"/>
    <mergeCell ref="A7:C7"/>
    <mergeCell ref="A8:C8"/>
    <mergeCell ref="A9:C9"/>
    <mergeCell ref="A1:F1"/>
    <mergeCell ref="A2:C3"/>
    <mergeCell ref="D2:E2"/>
    <mergeCell ref="F2:F3"/>
    <mergeCell ref="A4:C4"/>
  </mergeCells>
  <pageMargins left="0.31496062992125984" right="0.70866141732283472" top="1.141732283464566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6" sqref="A26:F26"/>
    </sheetView>
  </sheetViews>
  <sheetFormatPr baseColWidth="10" defaultColWidth="11.42578125" defaultRowHeight="12.75" x14ac:dyDescent="0.2"/>
  <cols>
    <col min="1" max="2" width="11.42578125" style="29"/>
    <col min="3" max="3" width="13.140625" style="29" customWidth="1"/>
    <col min="4" max="16384" width="11.42578125" style="29"/>
  </cols>
  <sheetData>
    <row r="1" spans="1:6" ht="54.75" customHeight="1" x14ac:dyDescent="0.2">
      <c r="A1" s="126" t="s">
        <v>74</v>
      </c>
      <c r="B1" s="145"/>
      <c r="C1" s="145"/>
      <c r="D1" s="145"/>
      <c r="E1" s="145"/>
      <c r="F1" s="145"/>
    </row>
    <row r="2" spans="1:6" x14ac:dyDescent="0.2">
      <c r="A2" s="146" t="s">
        <v>0</v>
      </c>
      <c r="B2" s="146"/>
      <c r="C2" s="146"/>
      <c r="D2" s="133" t="s">
        <v>1</v>
      </c>
      <c r="E2" s="133"/>
      <c r="F2" s="134" t="s">
        <v>2</v>
      </c>
    </row>
    <row r="3" spans="1:6" ht="56.25" customHeight="1" x14ac:dyDescent="0.2">
      <c r="A3" s="147"/>
      <c r="B3" s="147"/>
      <c r="C3" s="147"/>
      <c r="D3" s="59" t="s">
        <v>3</v>
      </c>
      <c r="E3" s="59" t="s">
        <v>4</v>
      </c>
      <c r="F3" s="135"/>
    </row>
    <row r="4" spans="1:6" x14ac:dyDescent="0.2">
      <c r="A4" s="130" t="s">
        <v>5</v>
      </c>
      <c r="B4" s="130"/>
      <c r="C4" s="130"/>
      <c r="D4" s="57">
        <v>29778</v>
      </c>
      <c r="E4" s="57">
        <v>1545</v>
      </c>
      <c r="F4" s="55">
        <v>5.1883941164618177</v>
      </c>
    </row>
    <row r="5" spans="1:6" x14ac:dyDescent="0.2">
      <c r="A5" s="130" t="s">
        <v>6</v>
      </c>
      <c r="B5" s="130"/>
      <c r="C5" s="130"/>
      <c r="D5" s="57">
        <v>5492</v>
      </c>
      <c r="E5" s="57">
        <v>807</v>
      </c>
      <c r="F5" s="55">
        <v>14.694100509832483</v>
      </c>
    </row>
    <row r="6" spans="1:6" x14ac:dyDescent="0.2">
      <c r="A6" s="121" t="s">
        <v>73</v>
      </c>
      <c r="B6" s="121"/>
      <c r="C6" s="121"/>
      <c r="D6" s="42">
        <v>4998</v>
      </c>
      <c r="E6" s="42">
        <v>760</v>
      </c>
      <c r="F6" s="55">
        <v>15.20608243297319</v>
      </c>
    </row>
    <row r="7" spans="1:6" x14ac:dyDescent="0.2">
      <c r="A7" s="121" t="s">
        <v>72</v>
      </c>
      <c r="B7" s="121"/>
      <c r="C7" s="121"/>
      <c r="D7" s="42">
        <v>101</v>
      </c>
      <c r="E7" s="42">
        <v>4</v>
      </c>
      <c r="F7" s="55">
        <v>3.9603960396039604</v>
      </c>
    </row>
    <row r="8" spans="1:6" x14ac:dyDescent="0.2">
      <c r="A8" s="121" t="s">
        <v>71</v>
      </c>
      <c r="B8" s="121"/>
      <c r="C8" s="121"/>
      <c r="D8" s="42">
        <v>193</v>
      </c>
      <c r="E8" s="34" t="s">
        <v>14</v>
      </c>
      <c r="F8" s="55"/>
    </row>
    <row r="9" spans="1:6" x14ac:dyDescent="0.2">
      <c r="A9" s="121" t="s">
        <v>70</v>
      </c>
      <c r="B9" s="121"/>
      <c r="C9" s="121"/>
      <c r="D9" s="42">
        <v>200</v>
      </c>
      <c r="E9" s="42">
        <v>43</v>
      </c>
      <c r="F9" s="55">
        <v>21.5</v>
      </c>
    </row>
    <row r="10" spans="1:6" x14ac:dyDescent="0.2">
      <c r="A10" s="125" t="s">
        <v>11</v>
      </c>
      <c r="B10" s="125"/>
      <c r="C10" s="125"/>
      <c r="D10" s="141">
        <v>3546</v>
      </c>
      <c r="E10" s="141">
        <v>19</v>
      </c>
      <c r="F10" s="143">
        <v>0.53581500282007899</v>
      </c>
    </row>
    <row r="11" spans="1:6" x14ac:dyDescent="0.2">
      <c r="A11" s="125"/>
      <c r="B11" s="125"/>
      <c r="C11" s="125"/>
      <c r="D11" s="142"/>
      <c r="E11" s="142"/>
      <c r="F11" s="143"/>
    </row>
    <row r="12" spans="1:6" ht="25.5" customHeight="1" x14ac:dyDescent="0.2">
      <c r="A12" s="122" t="s">
        <v>69</v>
      </c>
      <c r="B12" s="122"/>
      <c r="C12" s="122"/>
      <c r="D12" s="42">
        <v>3533</v>
      </c>
      <c r="E12" s="42">
        <v>19</v>
      </c>
      <c r="F12" s="143">
        <v>0.53778658363996601</v>
      </c>
    </row>
    <row r="13" spans="1:6" x14ac:dyDescent="0.2">
      <c r="A13" s="121" t="s">
        <v>68</v>
      </c>
      <c r="B13" s="121"/>
      <c r="C13" s="121"/>
      <c r="D13" s="50">
        <v>13</v>
      </c>
      <c r="E13" s="50" t="s">
        <v>14</v>
      </c>
      <c r="F13" s="143"/>
    </row>
    <row r="14" spans="1:6" x14ac:dyDescent="0.2">
      <c r="A14" s="144" t="s">
        <v>15</v>
      </c>
      <c r="B14" s="144"/>
      <c r="C14" s="144"/>
      <c r="D14" s="141">
        <v>15838</v>
      </c>
      <c r="E14" s="141">
        <v>709</v>
      </c>
      <c r="F14" s="143">
        <v>4.4765753251673184</v>
      </c>
    </row>
    <row r="15" spans="1:6" ht="6.75" customHeight="1" x14ac:dyDescent="0.2">
      <c r="A15" s="144"/>
      <c r="B15" s="144"/>
      <c r="C15" s="144"/>
      <c r="D15" s="142"/>
      <c r="E15" s="142"/>
      <c r="F15" s="143"/>
    </row>
    <row r="16" spans="1:6" x14ac:dyDescent="0.2">
      <c r="A16" s="121" t="s">
        <v>67</v>
      </c>
      <c r="B16" s="121"/>
      <c r="C16" s="121"/>
      <c r="D16" s="50">
        <v>394</v>
      </c>
      <c r="E16" s="50" t="s">
        <v>14</v>
      </c>
      <c r="F16" s="65"/>
    </row>
    <row r="17" spans="1:6" x14ac:dyDescent="0.2">
      <c r="A17" s="121" t="s">
        <v>66</v>
      </c>
      <c r="B17" s="121"/>
      <c r="C17" s="121"/>
      <c r="D17" s="37">
        <v>15444</v>
      </c>
      <c r="E17" s="37">
        <v>709</v>
      </c>
      <c r="F17" s="65">
        <v>4.590779590779591</v>
      </c>
    </row>
    <row r="18" spans="1:6" x14ac:dyDescent="0.2">
      <c r="A18" s="125" t="s">
        <v>18</v>
      </c>
      <c r="B18" s="125"/>
      <c r="C18" s="125"/>
      <c r="D18" s="141">
        <v>4628</v>
      </c>
      <c r="E18" s="141">
        <v>5</v>
      </c>
      <c r="F18" s="140">
        <v>0.10803802938634401</v>
      </c>
    </row>
    <row r="19" spans="1:6" x14ac:dyDescent="0.2">
      <c r="A19" s="125"/>
      <c r="B19" s="125"/>
      <c r="C19" s="125"/>
      <c r="D19" s="142"/>
      <c r="E19" s="142"/>
      <c r="F19" s="140" t="e">
        <v>#DIV/0!</v>
      </c>
    </row>
    <row r="20" spans="1:6" x14ac:dyDescent="0.2">
      <c r="A20" s="121" t="s">
        <v>65</v>
      </c>
      <c r="B20" s="121"/>
      <c r="C20" s="121"/>
      <c r="D20" s="37">
        <v>436</v>
      </c>
      <c r="E20" s="45" t="s">
        <v>14</v>
      </c>
      <c r="F20" s="62"/>
    </row>
    <row r="21" spans="1:6" x14ac:dyDescent="0.2">
      <c r="A21" s="121" t="s">
        <v>64</v>
      </c>
      <c r="B21" s="121"/>
      <c r="C21" s="121"/>
      <c r="D21" s="37">
        <v>668</v>
      </c>
      <c r="E21" s="45">
        <v>3</v>
      </c>
      <c r="F21" s="62">
        <v>0.44910179640718562</v>
      </c>
    </row>
    <row r="22" spans="1:6" x14ac:dyDescent="0.2">
      <c r="A22" s="122" t="s">
        <v>63</v>
      </c>
      <c r="B22" s="122"/>
      <c r="C22" s="122"/>
      <c r="D22" s="37">
        <v>3524</v>
      </c>
      <c r="E22" s="45">
        <v>2</v>
      </c>
      <c r="F22" s="62">
        <v>5.6753688989784334E-2</v>
      </c>
    </row>
    <row r="23" spans="1:6" x14ac:dyDescent="0.2">
      <c r="A23" s="119" t="s">
        <v>22</v>
      </c>
      <c r="B23" s="119"/>
      <c r="C23" s="119"/>
      <c r="D23" s="47">
        <v>127</v>
      </c>
      <c r="E23" s="47" t="s">
        <v>14</v>
      </c>
      <c r="F23" s="62"/>
    </row>
    <row r="24" spans="1:6" x14ac:dyDescent="0.2">
      <c r="A24" s="121" t="s">
        <v>23</v>
      </c>
      <c r="B24" s="121"/>
      <c r="C24" s="121"/>
      <c r="D24" s="37">
        <v>127</v>
      </c>
      <c r="E24" s="47" t="s">
        <v>14</v>
      </c>
      <c r="F24" s="62"/>
    </row>
    <row r="25" spans="1:6" x14ac:dyDescent="0.2">
      <c r="A25" s="136" t="s">
        <v>24</v>
      </c>
      <c r="B25" s="136"/>
      <c r="C25" s="136"/>
      <c r="D25" s="64">
        <v>147</v>
      </c>
      <c r="E25" s="63">
        <v>5</v>
      </c>
      <c r="F25" s="62">
        <v>3.4013605442176873</v>
      </c>
    </row>
    <row r="26" spans="1:6" ht="36.75" customHeight="1" x14ac:dyDescent="0.2">
      <c r="A26" s="138" t="s">
        <v>26</v>
      </c>
      <c r="B26" s="139"/>
      <c r="C26" s="139"/>
      <c r="D26" s="139"/>
      <c r="E26" s="139"/>
      <c r="F26" s="139"/>
    </row>
  </sheetData>
  <mergeCells count="34">
    <mergeCell ref="A5:C5"/>
    <mergeCell ref="A1:F1"/>
    <mergeCell ref="A2:C3"/>
    <mergeCell ref="D2:E2"/>
    <mergeCell ref="F2:F3"/>
    <mergeCell ref="A4:C4"/>
    <mergeCell ref="A6:C6"/>
    <mergeCell ref="A7:C7"/>
    <mergeCell ref="A8:C8"/>
    <mergeCell ref="A9:C9"/>
    <mergeCell ref="A10:C11"/>
    <mergeCell ref="F18:F19"/>
    <mergeCell ref="E10:E11"/>
    <mergeCell ref="F10:F11"/>
    <mergeCell ref="A12:C12"/>
    <mergeCell ref="A13:C13"/>
    <mergeCell ref="A14:C15"/>
    <mergeCell ref="D14:D15"/>
    <mergeCell ref="E14:E15"/>
    <mergeCell ref="F14:F15"/>
    <mergeCell ref="F12:F13"/>
    <mergeCell ref="D10:D11"/>
    <mergeCell ref="A16:C16"/>
    <mergeCell ref="A17:C17"/>
    <mergeCell ref="A18:C19"/>
    <mergeCell ref="D18:D19"/>
    <mergeCell ref="E18:E19"/>
    <mergeCell ref="A26:F26"/>
    <mergeCell ref="A20:C20"/>
    <mergeCell ref="A21:C21"/>
    <mergeCell ref="A22:C22"/>
    <mergeCell ref="A23:C23"/>
    <mergeCell ref="A24:C24"/>
    <mergeCell ref="A25:C25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6" sqref="A26:F26"/>
    </sheetView>
  </sheetViews>
  <sheetFormatPr baseColWidth="10" defaultColWidth="11.42578125" defaultRowHeight="12.75" x14ac:dyDescent="0.2"/>
  <cols>
    <col min="1" max="2" width="11.42578125" style="29"/>
    <col min="3" max="3" width="13.140625" style="29" customWidth="1"/>
    <col min="4" max="16384" width="11.42578125" style="29"/>
  </cols>
  <sheetData>
    <row r="1" spans="1:6" ht="54.75" customHeight="1" x14ac:dyDescent="0.2">
      <c r="A1" s="126" t="s">
        <v>75</v>
      </c>
      <c r="B1" s="145"/>
      <c r="C1" s="145"/>
      <c r="D1" s="145"/>
      <c r="E1" s="145"/>
      <c r="F1" s="145"/>
    </row>
    <row r="2" spans="1:6" x14ac:dyDescent="0.2">
      <c r="A2" s="146" t="s">
        <v>0</v>
      </c>
      <c r="B2" s="146"/>
      <c r="C2" s="146"/>
      <c r="D2" s="133" t="s">
        <v>1</v>
      </c>
      <c r="E2" s="133"/>
      <c r="F2" s="134" t="s">
        <v>2</v>
      </c>
    </row>
    <row r="3" spans="1:6" ht="56.25" customHeight="1" x14ac:dyDescent="0.2">
      <c r="A3" s="147"/>
      <c r="B3" s="147"/>
      <c r="C3" s="147"/>
      <c r="D3" s="59" t="s">
        <v>3</v>
      </c>
      <c r="E3" s="59" t="s">
        <v>4</v>
      </c>
      <c r="F3" s="135"/>
    </row>
    <row r="4" spans="1:6" x14ac:dyDescent="0.2">
      <c r="A4" s="130" t="s">
        <v>5</v>
      </c>
      <c r="B4" s="130"/>
      <c r="C4" s="130"/>
      <c r="D4" s="57">
        <v>32157</v>
      </c>
      <c r="E4" s="57">
        <v>2217</v>
      </c>
      <c r="F4" s="55">
        <v>6.8942998414031162</v>
      </c>
    </row>
    <row r="5" spans="1:6" x14ac:dyDescent="0.2">
      <c r="A5" s="130" t="s">
        <v>6</v>
      </c>
      <c r="B5" s="130"/>
      <c r="C5" s="130"/>
      <c r="D5" s="57">
        <v>4814</v>
      </c>
      <c r="E5" s="57">
        <v>1035</v>
      </c>
      <c r="F5" s="55">
        <v>21.499792272538429</v>
      </c>
    </row>
    <row r="6" spans="1:6" x14ac:dyDescent="0.2">
      <c r="A6" s="121" t="s">
        <v>73</v>
      </c>
      <c r="B6" s="121"/>
      <c r="C6" s="121"/>
      <c r="D6" s="42">
        <v>4432</v>
      </c>
      <c r="E6" s="42">
        <v>956</v>
      </c>
      <c r="F6" s="49">
        <v>21.570397111913358</v>
      </c>
    </row>
    <row r="7" spans="1:6" x14ac:dyDescent="0.2">
      <c r="A7" s="121" t="s">
        <v>72</v>
      </c>
      <c r="B7" s="121"/>
      <c r="C7" s="121"/>
      <c r="D7" s="42">
        <v>106</v>
      </c>
      <c r="E7" s="42">
        <v>14</v>
      </c>
      <c r="F7" s="49">
        <v>13.20754716981132</v>
      </c>
    </row>
    <row r="8" spans="1:6" x14ac:dyDescent="0.2">
      <c r="A8" s="121" t="s">
        <v>71</v>
      </c>
      <c r="B8" s="121"/>
      <c r="C8" s="121"/>
      <c r="D8" s="42">
        <v>95</v>
      </c>
      <c r="E8" s="34" t="s">
        <v>14</v>
      </c>
      <c r="F8" s="34" t="s">
        <v>14</v>
      </c>
    </row>
    <row r="9" spans="1:6" x14ac:dyDescent="0.2">
      <c r="A9" s="121" t="s">
        <v>70</v>
      </c>
      <c r="B9" s="121"/>
      <c r="C9" s="121"/>
      <c r="D9" s="42">
        <v>181</v>
      </c>
      <c r="E9" s="42">
        <v>65</v>
      </c>
      <c r="F9" s="49">
        <v>35.911602209944753</v>
      </c>
    </row>
    <row r="10" spans="1:6" x14ac:dyDescent="0.2">
      <c r="A10" s="125" t="s">
        <v>11</v>
      </c>
      <c r="B10" s="125"/>
      <c r="C10" s="125"/>
      <c r="D10" s="141">
        <v>2499</v>
      </c>
      <c r="E10" s="141">
        <v>31</v>
      </c>
      <c r="F10" s="143">
        <v>1.2404961984793916</v>
      </c>
    </row>
    <row r="11" spans="1:6" x14ac:dyDescent="0.2">
      <c r="A11" s="125"/>
      <c r="B11" s="125"/>
      <c r="C11" s="125"/>
      <c r="D11" s="142"/>
      <c r="E11" s="142"/>
      <c r="F11" s="143"/>
    </row>
    <row r="12" spans="1:6" ht="25.5" customHeight="1" x14ac:dyDescent="0.2">
      <c r="A12" s="122" t="s">
        <v>69</v>
      </c>
      <c r="B12" s="122"/>
      <c r="C12" s="122"/>
      <c r="D12" s="42">
        <v>2479</v>
      </c>
      <c r="E12" s="42">
        <v>31</v>
      </c>
      <c r="F12" s="67">
        <v>1.2505042355788625</v>
      </c>
    </row>
    <row r="13" spans="1:6" x14ac:dyDescent="0.2">
      <c r="A13" s="121" t="s">
        <v>68</v>
      </c>
      <c r="B13" s="121"/>
      <c r="C13" s="121"/>
      <c r="D13" s="50">
        <v>20</v>
      </c>
      <c r="E13" s="50" t="s">
        <v>14</v>
      </c>
      <c r="F13" s="50" t="s">
        <v>14</v>
      </c>
    </row>
    <row r="14" spans="1:6" x14ac:dyDescent="0.2">
      <c r="A14" s="144" t="s">
        <v>15</v>
      </c>
      <c r="B14" s="144"/>
      <c r="C14" s="144"/>
      <c r="D14" s="141">
        <v>21307</v>
      </c>
      <c r="E14" s="141">
        <v>1142</v>
      </c>
      <c r="F14" s="148">
        <v>5.3597409302107293</v>
      </c>
    </row>
    <row r="15" spans="1:6" ht="6.75" customHeight="1" x14ac:dyDescent="0.2">
      <c r="A15" s="144"/>
      <c r="B15" s="144"/>
      <c r="C15" s="144"/>
      <c r="D15" s="142"/>
      <c r="E15" s="142"/>
      <c r="F15" s="148" t="e">
        <v>#DIV/0!</v>
      </c>
    </row>
    <row r="16" spans="1:6" x14ac:dyDescent="0.2">
      <c r="A16" s="121" t="s">
        <v>67</v>
      </c>
      <c r="B16" s="121"/>
      <c r="C16" s="121"/>
      <c r="D16" s="50">
        <v>600</v>
      </c>
      <c r="E16" s="50">
        <v>2</v>
      </c>
      <c r="F16" s="66">
        <v>0.33333333333333337</v>
      </c>
    </row>
    <row r="17" spans="1:6" x14ac:dyDescent="0.2">
      <c r="A17" s="121" t="s">
        <v>66</v>
      </c>
      <c r="B17" s="121"/>
      <c r="C17" s="121"/>
      <c r="D17" s="37">
        <v>20707</v>
      </c>
      <c r="E17" s="37">
        <v>1140</v>
      </c>
      <c r="F17" s="66">
        <v>5.5053846525329595</v>
      </c>
    </row>
    <row r="18" spans="1:6" x14ac:dyDescent="0.2">
      <c r="A18" s="125" t="s">
        <v>18</v>
      </c>
      <c r="B18" s="125"/>
      <c r="C18" s="125"/>
      <c r="D18" s="141">
        <v>3136</v>
      </c>
      <c r="E18" s="141">
        <v>4</v>
      </c>
      <c r="F18" s="140">
        <v>0.12755102040816327</v>
      </c>
    </row>
    <row r="19" spans="1:6" x14ac:dyDescent="0.2">
      <c r="A19" s="125"/>
      <c r="B19" s="125"/>
      <c r="C19" s="125"/>
      <c r="D19" s="142"/>
      <c r="E19" s="142"/>
      <c r="F19" s="140"/>
    </row>
    <row r="20" spans="1:6" x14ac:dyDescent="0.2">
      <c r="A20" s="121" t="s">
        <v>65</v>
      </c>
      <c r="B20" s="121"/>
      <c r="C20" s="121"/>
      <c r="D20" s="37">
        <v>207</v>
      </c>
      <c r="E20" s="37">
        <v>2</v>
      </c>
      <c r="F20" s="66">
        <v>0.96618357487922701</v>
      </c>
    </row>
    <row r="21" spans="1:6" x14ac:dyDescent="0.2">
      <c r="A21" s="121" t="s">
        <v>64</v>
      </c>
      <c r="B21" s="121"/>
      <c r="C21" s="121"/>
      <c r="D21" s="37">
        <v>620</v>
      </c>
      <c r="E21" s="45">
        <v>1</v>
      </c>
      <c r="F21" s="66">
        <v>0.16129032258064516</v>
      </c>
    </row>
    <row r="22" spans="1:6" x14ac:dyDescent="0.2">
      <c r="A22" s="122" t="s">
        <v>63</v>
      </c>
      <c r="B22" s="122"/>
      <c r="C22" s="122"/>
      <c r="D22" s="37">
        <v>2309</v>
      </c>
      <c r="E22" s="45">
        <v>1</v>
      </c>
      <c r="F22" s="66">
        <v>4.3308791684711995E-2</v>
      </c>
    </row>
    <row r="23" spans="1:6" x14ac:dyDescent="0.2">
      <c r="A23" s="119" t="s">
        <v>22</v>
      </c>
      <c r="B23" s="119"/>
      <c r="C23" s="119"/>
      <c r="D23" s="47">
        <v>243</v>
      </c>
      <c r="E23" s="47" t="s">
        <v>14</v>
      </c>
      <c r="F23" s="50" t="s">
        <v>14</v>
      </c>
    </row>
    <row r="24" spans="1:6" x14ac:dyDescent="0.2">
      <c r="A24" s="121" t="s">
        <v>23</v>
      </c>
      <c r="B24" s="121"/>
      <c r="C24" s="121"/>
      <c r="D24" s="37">
        <v>243</v>
      </c>
      <c r="E24" s="47" t="s">
        <v>14</v>
      </c>
      <c r="F24" s="50" t="s">
        <v>14</v>
      </c>
    </row>
    <row r="25" spans="1:6" x14ac:dyDescent="0.2">
      <c r="A25" s="136" t="s">
        <v>24</v>
      </c>
      <c r="B25" s="136"/>
      <c r="C25" s="136"/>
      <c r="D25" s="64">
        <v>158</v>
      </c>
      <c r="E25" s="63">
        <v>5</v>
      </c>
      <c r="F25" s="46">
        <v>3.1645569620253164</v>
      </c>
    </row>
    <row r="26" spans="1:6" ht="36.75" customHeight="1" x14ac:dyDescent="0.2">
      <c r="A26" s="138" t="s">
        <v>26</v>
      </c>
      <c r="B26" s="139"/>
      <c r="C26" s="139"/>
      <c r="D26" s="139"/>
      <c r="E26" s="139"/>
      <c r="F26" s="139"/>
    </row>
  </sheetData>
  <mergeCells count="33">
    <mergeCell ref="A1:F1"/>
    <mergeCell ref="A2:C3"/>
    <mergeCell ref="D2:E2"/>
    <mergeCell ref="F2:F3"/>
    <mergeCell ref="E14:E15"/>
    <mergeCell ref="F14:F15"/>
    <mergeCell ref="E10:E11"/>
    <mergeCell ref="F10:F11"/>
    <mergeCell ref="A12:C12"/>
    <mergeCell ref="A13:C13"/>
    <mergeCell ref="A8:C8"/>
    <mergeCell ref="A9:C9"/>
    <mergeCell ref="A4:C4"/>
    <mergeCell ref="A5:C5"/>
    <mergeCell ref="A6:C6"/>
    <mergeCell ref="A7:C7"/>
    <mergeCell ref="E18:E19"/>
    <mergeCell ref="F18:F19"/>
    <mergeCell ref="A20:C20"/>
    <mergeCell ref="A21:C21"/>
    <mergeCell ref="A10:C11"/>
    <mergeCell ref="D10:D11"/>
    <mergeCell ref="A16:C16"/>
    <mergeCell ref="A17:C17"/>
    <mergeCell ref="A18:C19"/>
    <mergeCell ref="D18:D19"/>
    <mergeCell ref="A14:C15"/>
    <mergeCell ref="D14:D15"/>
    <mergeCell ref="A26:F26"/>
    <mergeCell ref="A22:C22"/>
    <mergeCell ref="A23:C23"/>
    <mergeCell ref="A24:C24"/>
    <mergeCell ref="A25:C25"/>
  </mergeCell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29" sqref="F29"/>
    </sheetView>
  </sheetViews>
  <sheetFormatPr baseColWidth="10" defaultColWidth="11.42578125" defaultRowHeight="12.75" x14ac:dyDescent="0.2"/>
  <cols>
    <col min="1" max="2" width="11.42578125" style="29"/>
    <col min="3" max="3" width="13.140625" style="29" customWidth="1"/>
    <col min="4" max="16384" width="11.42578125" style="29"/>
  </cols>
  <sheetData>
    <row r="1" spans="1:6" ht="54.75" customHeight="1" x14ac:dyDescent="0.2">
      <c r="A1" s="126" t="s">
        <v>76</v>
      </c>
      <c r="B1" s="145"/>
      <c r="C1" s="145"/>
      <c r="D1" s="145"/>
      <c r="E1" s="145"/>
      <c r="F1" s="145"/>
    </row>
    <row r="2" spans="1:6" x14ac:dyDescent="0.2">
      <c r="A2" s="146" t="s">
        <v>0</v>
      </c>
      <c r="B2" s="146"/>
      <c r="C2" s="146"/>
      <c r="D2" s="133" t="s">
        <v>1</v>
      </c>
      <c r="E2" s="133"/>
      <c r="F2" s="134" t="s">
        <v>2</v>
      </c>
    </row>
    <row r="3" spans="1:6" ht="36" x14ac:dyDescent="0.2">
      <c r="A3" s="147"/>
      <c r="B3" s="147"/>
      <c r="C3" s="147"/>
      <c r="D3" s="59" t="s">
        <v>3</v>
      </c>
      <c r="E3" s="59" t="s">
        <v>4</v>
      </c>
      <c r="F3" s="135"/>
    </row>
    <row r="4" spans="1:6" x14ac:dyDescent="0.2">
      <c r="A4" s="130" t="s">
        <v>5</v>
      </c>
      <c r="B4" s="130"/>
      <c r="C4" s="130"/>
      <c r="D4" s="57">
        <v>41424</v>
      </c>
      <c r="E4" s="57">
        <f>SUM(E5,E10,E14,E18,E23,E25)</f>
        <v>2216</v>
      </c>
      <c r="F4" s="55">
        <f>(E4/D4)*100</f>
        <v>5.3495558130552334</v>
      </c>
    </row>
    <row r="5" spans="1:6" x14ac:dyDescent="0.2">
      <c r="A5" s="130" t="s">
        <v>6</v>
      </c>
      <c r="B5" s="130"/>
      <c r="C5" s="130"/>
      <c r="D5" s="57">
        <v>4371</v>
      </c>
      <c r="E5" s="57">
        <f>SUM(E6:E9)</f>
        <v>1066</v>
      </c>
      <c r="F5" s="55">
        <f>(E5/D5)*100</f>
        <v>24.38801189659117</v>
      </c>
    </row>
    <row r="6" spans="1:6" x14ac:dyDescent="0.2">
      <c r="A6" s="121" t="s">
        <v>73</v>
      </c>
      <c r="B6" s="121"/>
      <c r="C6" s="121"/>
      <c r="D6" s="42">
        <v>3954</v>
      </c>
      <c r="E6" s="42">
        <f>965+27+10+4</f>
        <v>1006</v>
      </c>
      <c r="F6" s="49">
        <f>(E6/D6)*100</f>
        <v>25.442589782498736</v>
      </c>
    </row>
    <row r="7" spans="1:6" x14ac:dyDescent="0.2">
      <c r="A7" s="121" t="s">
        <v>72</v>
      </c>
      <c r="B7" s="121"/>
      <c r="C7" s="121"/>
      <c r="D7" s="42">
        <v>97</v>
      </c>
      <c r="E7" s="42">
        <f>6+5</f>
        <v>11</v>
      </c>
      <c r="F7" s="49">
        <f>(E7/D7)*100</f>
        <v>11.340206185567011</v>
      </c>
    </row>
    <row r="8" spans="1:6" x14ac:dyDescent="0.2">
      <c r="A8" s="121" t="s">
        <v>71</v>
      </c>
      <c r="B8" s="121"/>
      <c r="C8" s="121"/>
      <c r="D8" s="42">
        <v>152</v>
      </c>
      <c r="E8" s="34" t="s">
        <v>14</v>
      </c>
      <c r="F8" s="34" t="s">
        <v>14</v>
      </c>
    </row>
    <row r="9" spans="1:6" x14ac:dyDescent="0.2">
      <c r="A9" s="121" t="s">
        <v>70</v>
      </c>
      <c r="B9" s="121"/>
      <c r="C9" s="121"/>
      <c r="D9" s="42">
        <v>168</v>
      </c>
      <c r="E9" s="42">
        <v>49</v>
      </c>
      <c r="F9" s="49">
        <f>(E9/D9)*100</f>
        <v>29.166666666666668</v>
      </c>
    </row>
    <row r="10" spans="1:6" x14ac:dyDescent="0.2">
      <c r="A10" s="125" t="s">
        <v>11</v>
      </c>
      <c r="B10" s="125"/>
      <c r="C10" s="125"/>
      <c r="D10" s="141">
        <v>2999</v>
      </c>
      <c r="E10" s="141">
        <v>24</v>
      </c>
      <c r="F10" s="143">
        <f>(E10/D10)*100</f>
        <v>0.80026675558519511</v>
      </c>
    </row>
    <row r="11" spans="1:6" x14ac:dyDescent="0.2">
      <c r="A11" s="125"/>
      <c r="B11" s="125"/>
      <c r="C11" s="125"/>
      <c r="D11" s="142"/>
      <c r="E11" s="142"/>
      <c r="F11" s="143"/>
    </row>
    <row r="12" spans="1:6" x14ac:dyDescent="0.2">
      <c r="A12" s="122" t="s">
        <v>69</v>
      </c>
      <c r="B12" s="122"/>
      <c r="C12" s="122"/>
      <c r="D12" s="42">
        <v>2952</v>
      </c>
      <c r="E12" s="42">
        <f>18+3+2+1</f>
        <v>24</v>
      </c>
      <c r="F12" s="67">
        <f>(E12/D12)*100</f>
        <v>0.81300813008130091</v>
      </c>
    </row>
    <row r="13" spans="1:6" x14ac:dyDescent="0.2">
      <c r="A13" s="121" t="s">
        <v>68</v>
      </c>
      <c r="B13" s="121"/>
      <c r="C13" s="121"/>
      <c r="D13" s="50">
        <v>47</v>
      </c>
      <c r="E13" s="50" t="s">
        <v>14</v>
      </c>
      <c r="F13" s="50" t="s">
        <v>14</v>
      </c>
    </row>
    <row r="14" spans="1:6" x14ac:dyDescent="0.2">
      <c r="A14" s="125" t="s">
        <v>15</v>
      </c>
      <c r="B14" s="125"/>
      <c r="C14" s="125"/>
      <c r="D14" s="141">
        <v>28059</v>
      </c>
      <c r="E14" s="141">
        <f>E16+E17</f>
        <v>1117</v>
      </c>
      <c r="F14" s="148">
        <f>(E14/D14)*100</f>
        <v>3.9808973947752948</v>
      </c>
    </row>
    <row r="15" spans="1:6" x14ac:dyDescent="0.2">
      <c r="A15" s="125"/>
      <c r="B15" s="125"/>
      <c r="C15" s="125"/>
      <c r="D15" s="142"/>
      <c r="E15" s="142"/>
      <c r="F15" s="148" t="e">
        <f>(E15/D15)*100</f>
        <v>#DIV/0!</v>
      </c>
    </row>
    <row r="16" spans="1:6" x14ac:dyDescent="0.2">
      <c r="A16" s="121" t="s">
        <v>67</v>
      </c>
      <c r="B16" s="121"/>
      <c r="C16" s="121"/>
      <c r="D16" s="50">
        <v>625</v>
      </c>
      <c r="E16" s="50">
        <f>3</f>
        <v>3</v>
      </c>
      <c r="F16" s="66">
        <f>(E16/D16)*100</f>
        <v>0.48</v>
      </c>
    </row>
    <row r="17" spans="1:6" x14ac:dyDescent="0.2">
      <c r="A17" s="121" t="s">
        <v>66</v>
      </c>
      <c r="B17" s="121"/>
      <c r="C17" s="121"/>
      <c r="D17" s="37">
        <v>27434</v>
      </c>
      <c r="E17" s="37">
        <f>1001+78+28+3+1+3</f>
        <v>1114</v>
      </c>
      <c r="F17" s="66">
        <f>(E17/D17)*100</f>
        <v>4.060654662098127</v>
      </c>
    </row>
    <row r="18" spans="1:6" x14ac:dyDescent="0.2">
      <c r="A18" s="125" t="s">
        <v>18</v>
      </c>
      <c r="B18" s="125"/>
      <c r="C18" s="125"/>
      <c r="D18" s="141">
        <v>5442</v>
      </c>
      <c r="E18" s="141">
        <f>E20+E21</f>
        <v>3</v>
      </c>
      <c r="F18" s="148">
        <f>(E18/D18)*100</f>
        <v>5.5126791620727672E-2</v>
      </c>
    </row>
    <row r="19" spans="1:6" x14ac:dyDescent="0.2">
      <c r="A19" s="125"/>
      <c r="B19" s="125"/>
      <c r="C19" s="125"/>
      <c r="D19" s="142"/>
      <c r="E19" s="142"/>
      <c r="F19" s="148"/>
    </row>
    <row r="20" spans="1:6" x14ac:dyDescent="0.2">
      <c r="A20" s="121" t="s">
        <v>65</v>
      </c>
      <c r="B20" s="121"/>
      <c r="C20" s="121"/>
      <c r="D20" s="37">
        <v>248</v>
      </c>
      <c r="E20" s="37">
        <f>1</f>
        <v>1</v>
      </c>
      <c r="F20" s="66">
        <f>(E20/D20)*100</f>
        <v>0.40322580645161288</v>
      </c>
    </row>
    <row r="21" spans="1:6" x14ac:dyDescent="0.2">
      <c r="A21" s="121" t="s">
        <v>64</v>
      </c>
      <c r="B21" s="121"/>
      <c r="C21" s="121"/>
      <c r="D21" s="37">
        <v>1092</v>
      </c>
      <c r="E21" s="45">
        <v>2</v>
      </c>
      <c r="F21" s="66">
        <f>(E21/D21)*100</f>
        <v>0.18315018315018314</v>
      </c>
    </row>
    <row r="22" spans="1:6" x14ac:dyDescent="0.2">
      <c r="A22" s="122" t="s">
        <v>63</v>
      </c>
      <c r="B22" s="122"/>
      <c r="C22" s="122"/>
      <c r="D22" s="37">
        <v>4102</v>
      </c>
      <c r="E22" s="45" t="s">
        <v>14</v>
      </c>
      <c r="F22" s="45" t="s">
        <v>14</v>
      </c>
    </row>
    <row r="23" spans="1:6" x14ac:dyDescent="0.2">
      <c r="A23" s="119" t="s">
        <v>22</v>
      </c>
      <c r="B23" s="119"/>
      <c r="C23" s="119"/>
      <c r="D23" s="47">
        <v>449</v>
      </c>
      <c r="E23" s="47">
        <v>3</v>
      </c>
      <c r="F23" s="46">
        <f>(E23/D23)*100</f>
        <v>0.66815144766146994</v>
      </c>
    </row>
    <row r="24" spans="1:6" x14ac:dyDescent="0.2">
      <c r="A24" s="121" t="s">
        <v>23</v>
      </c>
      <c r="B24" s="121"/>
      <c r="C24" s="121"/>
      <c r="D24" s="37">
        <v>449</v>
      </c>
      <c r="E24" s="45">
        <v>3</v>
      </c>
      <c r="F24" s="66">
        <f>(E24/D24)*100</f>
        <v>0.66815144766146994</v>
      </c>
    </row>
    <row r="25" spans="1:6" x14ac:dyDescent="0.2">
      <c r="A25" s="136" t="s">
        <v>24</v>
      </c>
      <c r="B25" s="136"/>
      <c r="C25" s="136"/>
      <c r="D25" s="64">
        <v>104</v>
      </c>
      <c r="E25" s="63">
        <v>3</v>
      </c>
      <c r="F25" s="46">
        <f>(E25/D25)*100</f>
        <v>2.8846153846153846</v>
      </c>
    </row>
    <row r="26" spans="1:6" ht="36.75" customHeight="1" x14ac:dyDescent="0.2">
      <c r="A26" s="138" t="s">
        <v>26</v>
      </c>
      <c r="B26" s="139"/>
      <c r="C26" s="139"/>
      <c r="D26" s="139"/>
      <c r="E26" s="139"/>
      <c r="F26" s="139"/>
    </row>
  </sheetData>
  <mergeCells count="33">
    <mergeCell ref="A20:C20"/>
    <mergeCell ref="A21:C21"/>
    <mergeCell ref="A26:F26"/>
    <mergeCell ref="A22:C22"/>
    <mergeCell ref="A23:C23"/>
    <mergeCell ref="A24:C24"/>
    <mergeCell ref="A25:C25"/>
    <mergeCell ref="D18:D19"/>
    <mergeCell ref="A14:C15"/>
    <mergeCell ref="D14:D15"/>
    <mergeCell ref="E18:E19"/>
    <mergeCell ref="F18:F19"/>
    <mergeCell ref="A16:C16"/>
    <mergeCell ref="A6:C6"/>
    <mergeCell ref="A7:C7"/>
    <mergeCell ref="A17:C17"/>
    <mergeCell ref="A18:C19"/>
    <mergeCell ref="A1:F1"/>
    <mergeCell ref="A2:C3"/>
    <mergeCell ref="D2:E2"/>
    <mergeCell ref="F2:F3"/>
    <mergeCell ref="E14:E15"/>
    <mergeCell ref="F14:F15"/>
    <mergeCell ref="E10:E11"/>
    <mergeCell ref="F10:F11"/>
    <mergeCell ref="A12:C12"/>
    <mergeCell ref="A13:C13"/>
    <mergeCell ref="A10:C11"/>
    <mergeCell ref="D10:D11"/>
    <mergeCell ref="A8:C8"/>
    <mergeCell ref="A9:C9"/>
    <mergeCell ref="A4:C4"/>
    <mergeCell ref="A5:C5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16" sqref="D16"/>
    </sheetView>
  </sheetViews>
  <sheetFormatPr baseColWidth="10" defaultColWidth="11.42578125" defaultRowHeight="12.75" x14ac:dyDescent="0.2"/>
  <cols>
    <col min="1" max="2" width="11.42578125" style="29"/>
    <col min="3" max="3" width="25.85546875" style="29" customWidth="1"/>
    <col min="4" max="6" width="15.28515625" style="29" customWidth="1"/>
    <col min="7" max="16384" width="11.42578125" style="29"/>
  </cols>
  <sheetData>
    <row r="1" spans="1:6" ht="40.5" customHeight="1" x14ac:dyDescent="0.2">
      <c r="A1" s="126" t="s">
        <v>79</v>
      </c>
      <c r="B1" s="145"/>
      <c r="C1" s="145"/>
      <c r="D1" s="145"/>
      <c r="E1" s="145"/>
      <c r="F1" s="145"/>
    </row>
    <row r="2" spans="1:6" x14ac:dyDescent="0.2">
      <c r="A2" s="146" t="s">
        <v>0</v>
      </c>
      <c r="B2" s="146"/>
      <c r="C2" s="146"/>
      <c r="D2" s="133" t="s">
        <v>1</v>
      </c>
      <c r="E2" s="133"/>
      <c r="F2" s="134" t="s">
        <v>2</v>
      </c>
    </row>
    <row r="3" spans="1:6" ht="28.5" customHeight="1" x14ac:dyDescent="0.2">
      <c r="A3" s="147"/>
      <c r="B3" s="147"/>
      <c r="C3" s="147"/>
      <c r="D3" s="59" t="s">
        <v>3</v>
      </c>
      <c r="E3" s="59" t="s">
        <v>4</v>
      </c>
      <c r="F3" s="135"/>
    </row>
    <row r="4" spans="1:6" x14ac:dyDescent="0.2">
      <c r="A4" s="130" t="s">
        <v>5</v>
      </c>
      <c r="B4" s="130"/>
      <c r="C4" s="130"/>
      <c r="D4" s="57">
        <v>39577</v>
      </c>
      <c r="E4" s="57">
        <v>1626</v>
      </c>
      <c r="F4" s="55">
        <v>4.1084468251762392</v>
      </c>
    </row>
    <row r="5" spans="1:6" x14ac:dyDescent="0.2">
      <c r="A5" s="130" t="s">
        <v>6</v>
      </c>
      <c r="B5" s="130"/>
      <c r="C5" s="130"/>
      <c r="D5" s="57">
        <v>4058</v>
      </c>
      <c r="E5" s="57">
        <v>784</v>
      </c>
      <c r="F5" s="46">
        <v>53.682785299806582</v>
      </c>
    </row>
    <row r="6" spans="1:6" x14ac:dyDescent="0.2">
      <c r="A6" s="121" t="s">
        <v>78</v>
      </c>
      <c r="B6" s="121"/>
      <c r="C6" s="121"/>
      <c r="D6" s="42">
        <v>3619</v>
      </c>
      <c r="E6" s="42">
        <v>733</v>
      </c>
      <c r="F6" s="49">
        <v>20.254213871235148</v>
      </c>
    </row>
    <row r="7" spans="1:6" x14ac:dyDescent="0.2">
      <c r="A7" s="121" t="s">
        <v>72</v>
      </c>
      <c r="B7" s="121"/>
      <c r="C7" s="121"/>
      <c r="D7" s="42">
        <v>100</v>
      </c>
      <c r="E7" s="42">
        <v>12</v>
      </c>
      <c r="F7" s="49">
        <v>12</v>
      </c>
    </row>
    <row r="8" spans="1:6" x14ac:dyDescent="0.2">
      <c r="A8" s="121" t="s">
        <v>71</v>
      </c>
      <c r="B8" s="121"/>
      <c r="C8" s="121"/>
      <c r="D8" s="42">
        <v>157</v>
      </c>
      <c r="E8" s="34" t="s">
        <v>14</v>
      </c>
      <c r="F8" s="34" t="s">
        <v>14</v>
      </c>
    </row>
    <row r="9" spans="1:6" x14ac:dyDescent="0.2">
      <c r="A9" s="121" t="s">
        <v>70</v>
      </c>
      <c r="B9" s="121"/>
      <c r="C9" s="121"/>
      <c r="D9" s="42">
        <v>182</v>
      </c>
      <c r="E9" s="42">
        <v>39</v>
      </c>
      <c r="F9" s="49">
        <v>21.428571428571427</v>
      </c>
    </row>
    <row r="10" spans="1:6" x14ac:dyDescent="0.2">
      <c r="A10" s="125" t="s">
        <v>11</v>
      </c>
      <c r="B10" s="125"/>
      <c r="C10" s="125"/>
      <c r="D10" s="47">
        <v>2727</v>
      </c>
      <c r="E10" s="47">
        <v>23</v>
      </c>
      <c r="F10" s="47">
        <f>SUM(F11:F12)</f>
        <v>0.85027726432532336</v>
      </c>
    </row>
    <row r="11" spans="1:6" x14ac:dyDescent="0.2">
      <c r="A11" s="122" t="s">
        <v>69</v>
      </c>
      <c r="B11" s="122"/>
      <c r="C11" s="122"/>
      <c r="D11" s="42">
        <v>2705</v>
      </c>
      <c r="E11" s="42">
        <v>23</v>
      </c>
      <c r="F11" s="49">
        <v>0.85027726432532336</v>
      </c>
    </row>
    <row r="12" spans="1:6" x14ac:dyDescent="0.2">
      <c r="A12" s="121" t="s">
        <v>68</v>
      </c>
      <c r="B12" s="121"/>
      <c r="C12" s="121"/>
      <c r="D12" s="42">
        <v>22</v>
      </c>
      <c r="E12" s="50" t="s">
        <v>14</v>
      </c>
      <c r="F12" s="50" t="s">
        <v>14</v>
      </c>
    </row>
    <row r="13" spans="1:6" x14ac:dyDescent="0.2">
      <c r="A13" s="132" t="s">
        <v>15</v>
      </c>
      <c r="B13" s="132"/>
      <c r="C13" s="132"/>
      <c r="D13" s="47">
        <v>23285</v>
      </c>
      <c r="E13" s="47">
        <v>808</v>
      </c>
      <c r="F13" s="32">
        <v>3.8772843663404535</v>
      </c>
    </row>
    <row r="14" spans="1:6" x14ac:dyDescent="0.2">
      <c r="A14" s="121" t="s">
        <v>67</v>
      </c>
      <c r="B14" s="121"/>
      <c r="C14" s="121"/>
      <c r="D14" s="50">
        <v>624</v>
      </c>
      <c r="E14" s="50">
        <v>2</v>
      </c>
      <c r="F14" s="67">
        <v>0.32051282051282048</v>
      </c>
    </row>
    <row r="15" spans="1:6" x14ac:dyDescent="0.2">
      <c r="A15" s="121" t="s">
        <v>66</v>
      </c>
      <c r="B15" s="121"/>
      <c r="C15" s="121"/>
      <c r="D15" s="37">
        <v>22661</v>
      </c>
      <c r="E15" s="37">
        <v>806</v>
      </c>
      <c r="F15" s="67">
        <v>3.5567715458276332</v>
      </c>
    </row>
    <row r="16" spans="1:6" x14ac:dyDescent="0.2">
      <c r="A16" s="125" t="s">
        <v>18</v>
      </c>
      <c r="B16" s="125"/>
      <c r="C16" s="125"/>
      <c r="D16" s="47">
        <v>8149</v>
      </c>
      <c r="E16" s="47">
        <v>1</v>
      </c>
      <c r="F16" s="32">
        <v>0.21691973969631237</v>
      </c>
    </row>
    <row r="17" spans="1:6" x14ac:dyDescent="0.2">
      <c r="A17" s="121" t="s">
        <v>65</v>
      </c>
      <c r="B17" s="121"/>
      <c r="C17" s="121"/>
      <c r="D17" s="37">
        <v>461</v>
      </c>
      <c r="E17" s="37">
        <v>1</v>
      </c>
      <c r="F17" s="67">
        <v>0.21691973969631237</v>
      </c>
    </row>
    <row r="18" spans="1:6" x14ac:dyDescent="0.2">
      <c r="A18" s="121" t="s">
        <v>64</v>
      </c>
      <c r="B18" s="121"/>
      <c r="C18" s="121"/>
      <c r="D18" s="37">
        <v>1307</v>
      </c>
      <c r="E18" s="45" t="s">
        <v>14</v>
      </c>
      <c r="F18" s="45" t="s">
        <v>14</v>
      </c>
    </row>
    <row r="19" spans="1:6" x14ac:dyDescent="0.2">
      <c r="A19" s="122" t="s">
        <v>63</v>
      </c>
      <c r="B19" s="122"/>
      <c r="C19" s="122"/>
      <c r="D19" s="37">
        <v>6381</v>
      </c>
      <c r="E19" s="45" t="s">
        <v>14</v>
      </c>
      <c r="F19" s="45" t="s">
        <v>14</v>
      </c>
    </row>
    <row r="20" spans="1:6" x14ac:dyDescent="0.2">
      <c r="A20" s="119" t="s">
        <v>22</v>
      </c>
      <c r="B20" s="119"/>
      <c r="C20" s="119"/>
      <c r="D20" s="47">
        <v>1358</v>
      </c>
      <c r="E20" s="47">
        <v>10</v>
      </c>
      <c r="F20" s="32">
        <v>1.5673981191222568</v>
      </c>
    </row>
    <row r="21" spans="1:6" x14ac:dyDescent="0.2">
      <c r="A21" s="121" t="s">
        <v>23</v>
      </c>
      <c r="B21" s="121"/>
      <c r="C21" s="121"/>
      <c r="D21" s="37">
        <v>720</v>
      </c>
      <c r="E21" s="45" t="s">
        <v>14</v>
      </c>
      <c r="F21" s="45" t="s">
        <v>14</v>
      </c>
    </row>
    <row r="22" spans="1:6" x14ac:dyDescent="0.2">
      <c r="A22" s="136" t="s">
        <v>77</v>
      </c>
      <c r="B22" s="136"/>
      <c r="C22" s="136"/>
      <c r="D22" s="64">
        <v>638</v>
      </c>
      <c r="E22" s="63">
        <v>10</v>
      </c>
      <c r="F22" s="68">
        <v>1.5673981191222568</v>
      </c>
    </row>
    <row r="23" spans="1:6" ht="26.25" customHeight="1" x14ac:dyDescent="0.2">
      <c r="A23" s="138" t="s">
        <v>26</v>
      </c>
      <c r="B23" s="139"/>
      <c r="C23" s="139"/>
      <c r="D23" s="139"/>
      <c r="E23" s="139"/>
      <c r="F23" s="139"/>
    </row>
  </sheetData>
  <mergeCells count="24">
    <mergeCell ref="A17:C17"/>
    <mergeCell ref="A18:C18"/>
    <mergeCell ref="A15:C15"/>
    <mergeCell ref="A16:C16"/>
    <mergeCell ref="A13:C13"/>
    <mergeCell ref="A14:C14"/>
    <mergeCell ref="A23:F23"/>
    <mergeCell ref="A19:C19"/>
    <mergeCell ref="A20:C20"/>
    <mergeCell ref="A21:C21"/>
    <mergeCell ref="A22:C22"/>
    <mergeCell ref="A1:F1"/>
    <mergeCell ref="A2:C3"/>
    <mergeCell ref="D2:E2"/>
    <mergeCell ref="F2:F3"/>
    <mergeCell ref="A8:C8"/>
    <mergeCell ref="A11:C11"/>
    <mergeCell ref="A12:C12"/>
    <mergeCell ref="A9:C9"/>
    <mergeCell ref="A4:C4"/>
    <mergeCell ref="A5:C5"/>
    <mergeCell ref="A6:C6"/>
    <mergeCell ref="A7:C7"/>
    <mergeCell ref="A10:C10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seg_01_ax15</vt:lpstr>
      <vt:lpstr>2017</vt:lpstr>
      <vt:lpstr>2016</vt:lpstr>
      <vt:lpstr>2015</vt:lpstr>
      <vt:lpstr>2014</vt:lpstr>
      <vt:lpstr>2012</vt:lpstr>
      <vt:lpstr>2011</vt:lpstr>
      <vt:lpstr>2010</vt:lpstr>
      <vt:lpstr>2009</vt:lpstr>
      <vt:lpstr>Ficha técnica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Paula Pentimalle Ramos</cp:lastModifiedBy>
  <dcterms:created xsi:type="dcterms:W3CDTF">2017-07-03T18:00:43Z</dcterms:created>
  <dcterms:modified xsi:type="dcterms:W3CDTF">2020-12-18T16:13:25Z</dcterms:modified>
</cp:coreProperties>
</file>